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540" windowHeight="12210" activeTab="0"/>
  </bookViews>
  <sheets>
    <sheet name="Indifferenzkurven" sheetId="1" r:id="rId1"/>
    <sheet name="Risikoaversionskoeffizient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<sst xmlns="http://schemas.openxmlformats.org/spreadsheetml/2006/main" count="76" uniqueCount="43">
  <si>
    <t>Investition 1</t>
  </si>
  <si>
    <t>Investition 2</t>
  </si>
  <si>
    <t>Investition 3</t>
  </si>
  <si>
    <t>Investition 4</t>
  </si>
  <si>
    <t>Umweltzust. 1</t>
  </si>
  <si>
    <t>Umweltzust. 2</t>
  </si>
  <si>
    <t>Umweltzust. 3</t>
  </si>
  <si>
    <t>Umweltzust. 4</t>
  </si>
  <si>
    <t>E(X)</t>
  </si>
  <si>
    <t>Var(X)</t>
  </si>
  <si>
    <t>Stabw(X)</t>
  </si>
  <si>
    <t>U = 7537,75</t>
  </si>
  <si>
    <t>U = 7335</t>
  </si>
  <si>
    <t>U = 7092</t>
  </si>
  <si>
    <t>U = 6857,50</t>
  </si>
  <si>
    <t>Nähere Betrachtung von Investition 3</t>
  </si>
  <si>
    <t>X</t>
  </si>
  <si>
    <t>U(X)</t>
  </si>
  <si>
    <t>E(U(X))</t>
  </si>
  <si>
    <t>U(E(X))</t>
  </si>
  <si>
    <t>b = 0,2</t>
  </si>
  <si>
    <t>b = 0,1</t>
  </si>
  <si>
    <t>b = 0,15</t>
  </si>
  <si>
    <t>U = 7000</t>
  </si>
  <si>
    <t>U = 7436,5</t>
  </si>
  <si>
    <t>Nutzenmatrix</t>
  </si>
  <si>
    <t>Risikoprämie</t>
  </si>
  <si>
    <t>Ergebnismatrix</t>
  </si>
  <si>
    <t>Eintrittswahrscheinlichkeiten</t>
  </si>
  <si>
    <t>b</t>
  </si>
  <si>
    <t>g</t>
  </si>
  <si>
    <r>
      <t>μ</t>
    </r>
    <r>
      <rPr>
        <vertAlign val="subscript"/>
        <sz val="10"/>
        <rFont val="Arial"/>
        <family val="2"/>
      </rPr>
      <t>a</t>
    </r>
  </si>
  <si>
    <r>
      <t>σ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a</t>
    </r>
  </si>
  <si>
    <r>
      <t>E(U(V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))</t>
    </r>
  </si>
  <si>
    <t>Sicherheitsäquivalent</t>
  </si>
  <si>
    <t>Kapitalwert</t>
  </si>
  <si>
    <t>risikoloser Zinssatz:</t>
  </si>
  <si>
    <r>
      <t>V</t>
    </r>
    <r>
      <rPr>
        <vertAlign val="subscript"/>
        <sz val="10"/>
        <rFont val="Arial"/>
        <family val="2"/>
      </rPr>
      <t>a,s</t>
    </r>
  </si>
  <si>
    <r>
      <t>U(V</t>
    </r>
    <r>
      <rPr>
        <vertAlign val="subscript"/>
        <sz val="10"/>
        <rFont val="Arial"/>
        <family val="2"/>
      </rPr>
      <t>a,s</t>
    </r>
    <r>
      <rPr>
        <sz val="10"/>
        <rFont val="Arial"/>
        <family val="2"/>
      </rPr>
      <t>)</t>
    </r>
  </si>
  <si>
    <t>Nutzenfunktion</t>
  </si>
  <si>
    <t>Hilfslinien</t>
  </si>
  <si>
    <r>
      <t>σ</t>
    </r>
    <r>
      <rPr>
        <vertAlign val="subscript"/>
        <sz val="10"/>
        <rFont val="Arial"/>
        <family val="2"/>
      </rPr>
      <t>a</t>
    </r>
  </si>
  <si>
    <t>Indifferenzkurven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</si>
</sst>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00"/>
    <numFmt numFmtId="168" formatCode="0.000000"/>
    <numFmt numFmtId="169" formatCode="0.00000"/>
    <numFmt numFmtId="170" formatCode="0.0%"/>
    <numFmt numFmtId="171" formatCode="0.00000000"/>
    <numFmt numFmtId="172" formatCode="#,##0.0"/>
  </numFmts>
  <fonts count="11">
    <font>
      <sz val="10"/>
      <name val="Arial"/>
      <family val="0"/>
    </font>
    <font>
      <sz val="8"/>
      <name val="Arial"/>
      <family val="0"/>
    </font>
    <font>
      <sz val="17"/>
      <name val="Arial"/>
      <family val="0"/>
    </font>
    <font>
      <b/>
      <sz val="17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vertAlign val="superscript"/>
      <sz val="10"/>
      <name val="Symbol"/>
      <family val="1"/>
    </font>
    <font>
      <b/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10" fontId="0" fillId="0" borderId="0" xfId="17" applyNumberFormat="1" applyAlignment="1">
      <alignment/>
    </xf>
    <xf numFmtId="10" fontId="0" fillId="0" borderId="7" xfId="17" applyNumberFormat="1" applyBorder="1" applyAlignment="1">
      <alignment/>
    </xf>
    <xf numFmtId="10" fontId="0" fillId="0" borderId="8" xfId="17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8" xfId="0" applyNumberForma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23"/>
          <c:w val="0.8905"/>
          <c:h val="0.90425"/>
        </c:manualLayout>
      </c:layout>
      <c:scatterChart>
        <c:scatterStyle val="lineMarker"/>
        <c:varyColors val="0"/>
        <c:ser>
          <c:idx val="1"/>
          <c:order val="0"/>
          <c:tx>
            <c:v>Inv.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Indifferenzkurven!$B$15</c:f>
              <c:numCache/>
            </c:numRef>
          </c:xVal>
          <c:yVal>
            <c:numRef>
              <c:f>Indifferenzkurven!$B$13</c:f>
              <c:numCache/>
            </c:numRef>
          </c:yVal>
          <c:smooth val="0"/>
        </c:ser>
        <c:ser>
          <c:idx val="2"/>
          <c:order val="1"/>
          <c:tx>
            <c:v>Inv.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Indifferenzkurven!$C$15</c:f>
              <c:numCache/>
            </c:numRef>
          </c:xVal>
          <c:yVal>
            <c:numRef>
              <c:f>Indifferenzkurven!$C$13</c:f>
              <c:numCache/>
            </c:numRef>
          </c:yVal>
          <c:smooth val="0"/>
        </c:ser>
        <c:ser>
          <c:idx val="3"/>
          <c:order val="2"/>
          <c:tx>
            <c:v>Inv.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Indifferenzkurven!$D$15</c:f>
              <c:numCache/>
            </c:numRef>
          </c:xVal>
          <c:yVal>
            <c:numRef>
              <c:f>Indifferenzkurven!$D$13</c:f>
              <c:numCache/>
            </c:numRef>
          </c:y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Indifferenzkurven!$F$38:$F$61</c:f>
              <c:numCache/>
            </c:numRef>
          </c:xVal>
          <c:yVal>
            <c:numRef>
              <c:f>Indifferenzkurven!$D$38:$D$61</c:f>
              <c:numCache/>
            </c:numRef>
          </c:yVal>
          <c:smooth val="1"/>
        </c:ser>
        <c:ser>
          <c:idx val="8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Indifferenzkurven!$O$38:$O$66</c:f>
              <c:numCache/>
            </c:numRef>
          </c:xVal>
          <c:yVal>
            <c:numRef>
              <c:f>Indifferenzkurven!$M$38:$M$66</c:f>
              <c:numCache/>
            </c:numRef>
          </c:yVal>
          <c:smooth val="1"/>
        </c:ser>
        <c:ser>
          <c:idx val="6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Indifferenzkurven!$I$38:$I$61</c:f>
              <c:numCache/>
            </c:numRef>
          </c:xVal>
          <c:yVal>
            <c:numRef>
              <c:f>Indifferenzkurven!$G$38:$G$61</c:f>
              <c:numCache/>
            </c:numRef>
          </c:yVal>
          <c:smooth val="1"/>
        </c:ser>
        <c:ser>
          <c:idx val="0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Indifferenzkurven!$E$15</c:f>
              <c:numCache/>
            </c:numRef>
          </c:xVal>
          <c:yVal>
            <c:numRef>
              <c:f>Indifferenzkurven!$E$13</c:f>
              <c:numCache/>
            </c:numRef>
          </c:yVal>
          <c:smooth val="0"/>
        </c:ser>
        <c:ser>
          <c:idx val="4"/>
          <c:order val="7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Indifferenzkurven!$L$38:$L$67</c:f>
              <c:numCache/>
            </c:numRef>
          </c:xVal>
          <c:yVal>
            <c:numRef>
              <c:f>Indifferenzkurven!$J$38:$J$67</c:f>
              <c:numCache/>
            </c:numRef>
          </c:yVal>
          <c:smooth val="0"/>
        </c:ser>
        <c:axId val="20808540"/>
        <c:axId val="45236093"/>
      </c:scatterChart>
      <c:valAx>
        <c:axId val="20808540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Standardabweichung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236093"/>
        <c:crosses val="autoZero"/>
        <c:crossBetween val="midCat"/>
        <c:dispUnits/>
      </c:valAx>
      <c:valAx>
        <c:axId val="45236093"/>
        <c:scaling>
          <c:orientation val="minMax"/>
          <c:max val="180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Erwartungswert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8085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Indifferenzkurven!$A$36:$A$56</c:f>
              <c:numCache/>
            </c:numRef>
          </c:xVal>
          <c:yVal>
            <c:numRef>
              <c:f>Indifferenzkurven!$B$36:$B$56</c:f>
              <c:numCache/>
            </c:numRef>
          </c:yVal>
          <c:smooth val="1"/>
        </c:ser>
        <c:ser>
          <c:idx val="1"/>
          <c:order val="1"/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Indifferenzkurven!$A$57:$A$85</c:f>
              <c:numCache/>
            </c:numRef>
          </c:xVal>
          <c:yVal>
            <c:numRef>
              <c:f>Indifferenzkurven!$B$57:$B$85</c:f>
              <c:numCache/>
            </c:numRef>
          </c:yVal>
          <c:smooth val="1"/>
        </c:ser>
        <c:ser>
          <c:idx val="2"/>
          <c:order val="2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Indifferenzkurven!$R$5:$R$6</c:f>
              <c:numCache/>
            </c:numRef>
          </c:xVal>
          <c:yVal>
            <c:numRef>
              <c:f>Indifferenzkurven!$S$5:$S$6</c:f>
              <c:numCache/>
            </c:numRef>
          </c:yVal>
          <c:smooth val="1"/>
        </c:ser>
        <c:axId val="28320470"/>
        <c:axId val="3654055"/>
      </c:scatterChart>
      <c:valAx>
        <c:axId val="28320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Free Cash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4055"/>
        <c:crosses val="autoZero"/>
        <c:crossBetween val="midCat"/>
        <c:dispUnits/>
      </c:valAx>
      <c:valAx>
        <c:axId val="3654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Nutzen 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3204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b = 0,2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Risikoaversionskoeffizient!$C$4:$C$71</c:f>
              <c:numCache>
                <c:ptCount val="68"/>
                <c:pt idx="0">
                  <c:v>7.14142842854285</c:v>
                </c:pt>
                <c:pt idx="1">
                  <c:v>13.564659966250536</c:v>
                </c:pt>
                <c:pt idx="2">
                  <c:v>17.74823934929885</c:v>
                </c:pt>
                <c:pt idx="3">
                  <c:v>21.071307505705477</c:v>
                </c:pt>
                <c:pt idx="4">
                  <c:v>23.895606290697042</c:v>
                </c:pt>
                <c:pt idx="5">
                  <c:v>26.38181191654584</c:v>
                </c:pt>
                <c:pt idx="6">
                  <c:v>28.61817604250837</c:v>
                </c:pt>
                <c:pt idx="7">
                  <c:v>30.659419433511783</c:v>
                </c:pt>
                <c:pt idx="8">
                  <c:v>32.54228019054596</c:v>
                </c:pt>
                <c:pt idx="9">
                  <c:v>34.292856398964496</c:v>
                </c:pt>
                <c:pt idx="10">
                  <c:v>35.93048844644336</c:v>
                </c:pt>
                <c:pt idx="11">
                  <c:v>37.469987990390386</c:v>
                </c:pt>
                <c:pt idx="12">
                  <c:v>38.92300091205713</c:v>
                </c:pt>
                <c:pt idx="13">
                  <c:v>40.29888335921977</c:v>
                </c:pt>
                <c:pt idx="14">
                  <c:v>41.60528812542944</c:v>
                </c:pt>
                <c:pt idx="15">
                  <c:v>42.8485705712571</c:v>
                </c:pt>
                <c:pt idx="16">
                  <c:v>44.034077712607996</c:v>
                </c:pt>
                <c:pt idx="17">
                  <c:v>45.16635916254486</c:v>
                </c:pt>
                <c:pt idx="18">
                  <c:v>46.24932431938871</c:v>
                </c:pt>
                <c:pt idx="19">
                  <c:v>47.286361670147556</c:v>
                </c:pt>
                <c:pt idx="20">
                  <c:v>48.28043081829324</c:v>
                </c:pt>
                <c:pt idx="21">
                  <c:v>49.23413450036468</c:v>
                </c:pt>
                <c:pt idx="22">
                  <c:v>50.149775672479336</c:v>
                </c:pt>
                <c:pt idx="23">
                  <c:v>51.02940328869229</c:v>
                </c:pt>
                <c:pt idx="24">
                  <c:v>51.87484939737175</c:v>
                </c:pt>
                <c:pt idx="25">
                  <c:v>52.687759489277965</c:v>
                </c:pt>
                <c:pt idx="26">
                  <c:v>53.4696175411794</c:v>
                </c:pt>
                <c:pt idx="27">
                  <c:v>54.22176684690383</c:v>
                </c:pt>
                <c:pt idx="28">
                  <c:v>54.945427471264615</c:v>
                </c:pt>
                <c:pt idx="29">
                  <c:v>55.641710972974224</c:v>
                </c:pt>
                <c:pt idx="30">
                  <c:v>56.31163290120435</c:v>
                </c:pt>
                <c:pt idx="31">
                  <c:v>56.95612346359257</c:v>
                </c:pt>
                <c:pt idx="32">
                  <c:v>57.57603668193913</c:v>
                </c:pt>
                <c:pt idx="33">
                  <c:v>58.172158288995945</c:v>
                </c:pt>
                <c:pt idx="34">
                  <c:v>58.74521257089806</c:v>
                </c:pt>
                <c:pt idx="35">
                  <c:v>59.295868321494375</c:v>
                </c:pt>
                <c:pt idx="36">
                  <c:v>59.824744044584094</c:v>
                </c:pt>
                <c:pt idx="37">
                  <c:v>60.332412515993425</c:v>
                </c:pt>
                <c:pt idx="38">
                  <c:v>60.81940479813988</c:v>
                </c:pt>
                <c:pt idx="39">
                  <c:v>61.28621378417825</c:v>
                </c:pt>
                <c:pt idx="40">
                  <c:v>61.73329733620261</c:v>
                </c:pt>
                <c:pt idx="41">
                  <c:v>62.161081071680215</c:v>
                </c:pt>
                <c:pt idx="42">
                  <c:v>62.56996084384263</c:v>
                </c:pt>
                <c:pt idx="43">
                  <c:v>62.960304954788775</c:v>
                </c:pt>
                <c:pt idx="44">
                  <c:v>63.33245613427605</c:v>
                </c:pt>
                <c:pt idx="45">
                  <c:v>63.686733312362634</c:v>
                </c:pt>
                <c:pt idx="46">
                  <c:v>64.02343321003646</c:v>
                </c:pt>
                <c:pt idx="47">
                  <c:v>64.34283176858165</c:v>
                </c:pt>
                <c:pt idx="48">
                  <c:v>64.64518543557594</c:v>
                </c:pt>
                <c:pt idx="49">
                  <c:v>64.9307323229917</c:v>
                </c:pt>
                <c:pt idx="50">
                  <c:v>65.19969325081216</c:v>
                </c:pt>
                <c:pt idx="51">
                  <c:v>65.45227268781429</c:v>
                </c:pt>
                <c:pt idx="52">
                  <c:v>65.68865959965997</c:v>
                </c:pt>
                <c:pt idx="53">
                  <c:v>65.90902821313632</c:v>
                </c:pt>
                <c:pt idx="54">
                  <c:v>66.11353870426238</c:v>
                </c:pt>
                <c:pt idx="55">
                  <c:v>66.3023378170031</c:v>
                </c:pt>
                <c:pt idx="56">
                  <c:v>66.47555941848101</c:v>
                </c:pt>
                <c:pt idx="57">
                  <c:v>66.63332499583073</c:v>
                </c:pt>
                <c:pt idx="58">
                  <c:v>66.7757440991862</c:v>
                </c:pt>
                <c:pt idx="59">
                  <c:v>66.90291473471092</c:v>
                </c:pt>
                <c:pt idx="60">
                  <c:v>67.01492371106603</c:v>
                </c:pt>
                <c:pt idx="61">
                  <c:v>67.11184694225007</c:v>
                </c:pt>
                <c:pt idx="62">
                  <c:v>67.19374970932937</c:v>
                </c:pt>
                <c:pt idx="63">
                  <c:v>67.26068688320095</c:v>
                </c:pt>
                <c:pt idx="64">
                  <c:v>67.31270311018568</c:v>
                </c:pt>
                <c:pt idx="65">
                  <c:v>67.34983296193094</c:v>
                </c:pt>
                <c:pt idx="66">
                  <c:v>67.3721010508059</c:v>
                </c:pt>
                <c:pt idx="67">
                  <c:v>67.37952211169207</c:v>
                </c:pt>
              </c:numCache>
            </c:numRef>
          </c:xVal>
          <c:yVal>
            <c:numRef>
              <c:f>Risikoaversionskoeffizient!$B$4:$B$71</c:f>
              <c:numCache>
                <c:ptCount val="68"/>
                <c:pt idx="0">
                  <c:v>133</c:v>
                </c:pt>
                <c:pt idx="1">
                  <c:v>134</c:v>
                </c:pt>
                <c:pt idx="2">
                  <c:v>135</c:v>
                </c:pt>
                <c:pt idx="3">
                  <c:v>136</c:v>
                </c:pt>
                <c:pt idx="4">
                  <c:v>137</c:v>
                </c:pt>
                <c:pt idx="5">
                  <c:v>138</c:v>
                </c:pt>
                <c:pt idx="6">
                  <c:v>139</c:v>
                </c:pt>
                <c:pt idx="7">
                  <c:v>140</c:v>
                </c:pt>
                <c:pt idx="8">
                  <c:v>141</c:v>
                </c:pt>
                <c:pt idx="9">
                  <c:v>142</c:v>
                </c:pt>
                <c:pt idx="10">
                  <c:v>143</c:v>
                </c:pt>
                <c:pt idx="11">
                  <c:v>144</c:v>
                </c:pt>
                <c:pt idx="12">
                  <c:v>145</c:v>
                </c:pt>
                <c:pt idx="13">
                  <c:v>146</c:v>
                </c:pt>
                <c:pt idx="14">
                  <c:v>147</c:v>
                </c:pt>
                <c:pt idx="15">
                  <c:v>148</c:v>
                </c:pt>
                <c:pt idx="16">
                  <c:v>149</c:v>
                </c:pt>
                <c:pt idx="17">
                  <c:v>150</c:v>
                </c:pt>
                <c:pt idx="18">
                  <c:v>151</c:v>
                </c:pt>
                <c:pt idx="19">
                  <c:v>152</c:v>
                </c:pt>
                <c:pt idx="20">
                  <c:v>153</c:v>
                </c:pt>
                <c:pt idx="21">
                  <c:v>154</c:v>
                </c:pt>
                <c:pt idx="22">
                  <c:v>155</c:v>
                </c:pt>
                <c:pt idx="23">
                  <c:v>156</c:v>
                </c:pt>
                <c:pt idx="24">
                  <c:v>157</c:v>
                </c:pt>
                <c:pt idx="25">
                  <c:v>158</c:v>
                </c:pt>
                <c:pt idx="26">
                  <c:v>159</c:v>
                </c:pt>
                <c:pt idx="27">
                  <c:v>160</c:v>
                </c:pt>
                <c:pt idx="28">
                  <c:v>161</c:v>
                </c:pt>
                <c:pt idx="29">
                  <c:v>162</c:v>
                </c:pt>
                <c:pt idx="30">
                  <c:v>163</c:v>
                </c:pt>
                <c:pt idx="31">
                  <c:v>164</c:v>
                </c:pt>
                <c:pt idx="32">
                  <c:v>165</c:v>
                </c:pt>
                <c:pt idx="33">
                  <c:v>166</c:v>
                </c:pt>
                <c:pt idx="34">
                  <c:v>167</c:v>
                </c:pt>
                <c:pt idx="35">
                  <c:v>168</c:v>
                </c:pt>
                <c:pt idx="36">
                  <c:v>169</c:v>
                </c:pt>
                <c:pt idx="37">
                  <c:v>170</c:v>
                </c:pt>
                <c:pt idx="38">
                  <c:v>171</c:v>
                </c:pt>
                <c:pt idx="39">
                  <c:v>172</c:v>
                </c:pt>
                <c:pt idx="40">
                  <c:v>173</c:v>
                </c:pt>
                <c:pt idx="41">
                  <c:v>174</c:v>
                </c:pt>
                <c:pt idx="42">
                  <c:v>175</c:v>
                </c:pt>
                <c:pt idx="43">
                  <c:v>176</c:v>
                </c:pt>
                <c:pt idx="44">
                  <c:v>177</c:v>
                </c:pt>
                <c:pt idx="45">
                  <c:v>178</c:v>
                </c:pt>
                <c:pt idx="46">
                  <c:v>179</c:v>
                </c:pt>
                <c:pt idx="47">
                  <c:v>180</c:v>
                </c:pt>
                <c:pt idx="48">
                  <c:v>181</c:v>
                </c:pt>
                <c:pt idx="49">
                  <c:v>182</c:v>
                </c:pt>
                <c:pt idx="50">
                  <c:v>183</c:v>
                </c:pt>
                <c:pt idx="51">
                  <c:v>184</c:v>
                </c:pt>
                <c:pt idx="52">
                  <c:v>185</c:v>
                </c:pt>
                <c:pt idx="53">
                  <c:v>186</c:v>
                </c:pt>
                <c:pt idx="54">
                  <c:v>187</c:v>
                </c:pt>
                <c:pt idx="55">
                  <c:v>188</c:v>
                </c:pt>
                <c:pt idx="56">
                  <c:v>189</c:v>
                </c:pt>
                <c:pt idx="57">
                  <c:v>190</c:v>
                </c:pt>
                <c:pt idx="58">
                  <c:v>191</c:v>
                </c:pt>
                <c:pt idx="59">
                  <c:v>192</c:v>
                </c:pt>
                <c:pt idx="60">
                  <c:v>193</c:v>
                </c:pt>
                <c:pt idx="61">
                  <c:v>194</c:v>
                </c:pt>
                <c:pt idx="62">
                  <c:v>195</c:v>
                </c:pt>
                <c:pt idx="63">
                  <c:v>196</c:v>
                </c:pt>
                <c:pt idx="64">
                  <c:v>197</c:v>
                </c:pt>
                <c:pt idx="65">
                  <c:v>198</c:v>
                </c:pt>
                <c:pt idx="66">
                  <c:v>199</c:v>
                </c:pt>
                <c:pt idx="67">
                  <c:v>200</c:v>
                </c:pt>
              </c:numCache>
            </c:numRef>
          </c:yVal>
          <c:smooth val="1"/>
        </c:ser>
        <c:ser>
          <c:idx val="2"/>
          <c:order val="1"/>
          <c:tx>
            <c:v>b = 0,15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Risikoaversionskoeffizient!$L$4:$L$59</c:f>
              <c:numCache>
                <c:ptCount val="56"/>
                <c:pt idx="0">
                  <c:v>14.571661995119156</c:v>
                </c:pt>
                <c:pt idx="1">
                  <c:v>22.86190426670534</c:v>
                </c:pt>
                <c:pt idx="2">
                  <c:v>28.827070610799147</c:v>
                </c:pt>
                <c:pt idx="3">
                  <c:v>33.72437298156928</c:v>
                </c:pt>
                <c:pt idx="4">
                  <c:v>37.96928583737124</c:v>
                </c:pt>
                <c:pt idx="5">
                  <c:v>41.7612260356422</c:v>
                </c:pt>
                <c:pt idx="6">
                  <c:v>45.2143045174865</c:v>
                </c:pt>
                <c:pt idx="7">
                  <c:v>48.401101919274524</c:v>
                </c:pt>
                <c:pt idx="8">
                  <c:v>51.37119815616529</c:v>
                </c:pt>
                <c:pt idx="9">
                  <c:v>54.160256027829114</c:v>
                </c:pt>
                <c:pt idx="10">
                  <c:v>56.7949528303352</c:v>
                </c:pt>
                <c:pt idx="11">
                  <c:v>59.295868321494375</c:v>
                </c:pt>
                <c:pt idx="12">
                  <c:v>61.67927798701927</c:v>
                </c:pt>
                <c:pt idx="13">
                  <c:v>63.958319763733634</c:v>
                </c:pt>
                <c:pt idx="14">
                  <c:v>66.14378277661477</c:v>
                </c:pt>
                <c:pt idx="15">
                  <c:v>68.24465790814692</c:v>
                </c:pt>
                <c:pt idx="16">
                  <c:v>70.26853255191828</c:v>
                </c:pt>
                <c:pt idx="17">
                  <c:v>72.22188034107116</c:v>
                </c:pt>
                <c:pt idx="18">
                  <c:v>74.11027818730679</c:v>
                </c:pt>
                <c:pt idx="19">
                  <c:v>75.9385716681582</c:v>
                </c:pt>
                <c:pt idx="20">
                  <c:v>77.71100308193171</c:v>
                </c:pt>
                <c:pt idx="21">
                  <c:v>79.43131204380298</c:v>
                </c:pt>
                <c:pt idx="22">
                  <c:v>81.1028154073581</c:v>
                </c:pt>
                <c:pt idx="23">
                  <c:v>82.72847151978574</c:v>
                </c:pt>
                <c:pt idx="24">
                  <c:v>84.31093246430144</c:v>
                </c:pt>
                <c:pt idx="25">
                  <c:v>85.85258683930263</c:v>
                </c:pt>
                <c:pt idx="26">
                  <c:v>87.35559512704381</c:v>
                </c:pt>
                <c:pt idx="27">
                  <c:v>88.82191921479742</c:v>
                </c:pt>
                <c:pt idx="28">
                  <c:v>90.25334712352777</c:v>
                </c:pt>
                <c:pt idx="29">
                  <c:v>91.6515138991168</c:v>
                </c:pt>
                <c:pt idx="30">
                  <c:v>93.01791941878726</c:v>
                </c:pt>
                <c:pt idx="31">
                  <c:v>94.35394356888322</c:v>
                </c:pt>
                <c:pt idx="32">
                  <c:v>95.66085928947116</c:v>
                </c:pt>
                <c:pt idx="33">
                  <c:v>96.93984388784624</c:v>
                </c:pt>
                <c:pt idx="34">
                  <c:v>98.1919888127336</c:v>
                </c:pt>
                <c:pt idx="35">
                  <c:v>99.41830817309254</c:v>
                </c:pt>
                <c:pt idx="36">
                  <c:v>100.6197462230948</c:v>
                </c:pt>
                <c:pt idx="37">
                  <c:v>101.79718399837984</c:v>
                </c:pt>
                <c:pt idx="38">
                  <c:v>102.95144486601438</c:v>
                </c:pt>
                <c:pt idx="39">
                  <c:v>104.08329995729382</c:v>
                </c:pt>
                <c:pt idx="40">
                  <c:v>105.19347256365292</c:v>
                </c:pt>
                <c:pt idx="41">
                  <c:v>106.28264204469139</c:v>
                </c:pt>
                <c:pt idx="42">
                  <c:v>107.35144773127189</c:v>
                </c:pt>
                <c:pt idx="43">
                  <c:v>108.40049201917859</c:v>
                </c:pt>
                <c:pt idx="44">
                  <c:v>109.43034314119645</c:v>
                </c:pt>
                <c:pt idx="45">
                  <c:v>110.44153806426276</c:v>
                </c:pt>
                <c:pt idx="46">
                  <c:v>111.4345847122876</c:v>
                </c:pt>
                <c:pt idx="47">
                  <c:v>112.40996397117117</c:v>
                </c:pt>
                <c:pt idx="48">
                  <c:v>113.36813189781333</c:v>
                </c:pt>
                <c:pt idx="49">
                  <c:v>114.30952134446194</c:v>
                </c:pt>
                <c:pt idx="50">
                  <c:v>115.2345434320803</c:v>
                </c:pt>
                <c:pt idx="51">
                  <c:v>116.14358927637805</c:v>
                </c:pt>
                <c:pt idx="52">
                  <c:v>117.03703119098672</c:v>
                </c:pt>
                <c:pt idx="53">
                  <c:v>117.91522378386941</c:v>
                </c:pt>
                <c:pt idx="54">
                  <c:v>118.77850533661383</c:v>
                </c:pt>
                <c:pt idx="55">
                  <c:v>119.62719870497679</c:v>
                </c:pt>
              </c:numCache>
            </c:numRef>
          </c:xVal>
          <c:yVal>
            <c:numRef>
              <c:f>Risikoaversionskoeffizient!$K$4:$K$59</c:f>
              <c:numCache>
                <c:ptCount val="56"/>
                <c:pt idx="0">
                  <c:v>111</c:v>
                </c:pt>
                <c:pt idx="1">
                  <c:v>112</c:v>
                </c:pt>
                <c:pt idx="2">
                  <c:v>113</c:v>
                </c:pt>
                <c:pt idx="3">
                  <c:v>114</c:v>
                </c:pt>
                <c:pt idx="4">
                  <c:v>115</c:v>
                </c:pt>
                <c:pt idx="5">
                  <c:v>116</c:v>
                </c:pt>
                <c:pt idx="6">
                  <c:v>117</c:v>
                </c:pt>
                <c:pt idx="7">
                  <c:v>118</c:v>
                </c:pt>
                <c:pt idx="8">
                  <c:v>119</c:v>
                </c:pt>
                <c:pt idx="9">
                  <c:v>120</c:v>
                </c:pt>
                <c:pt idx="10">
                  <c:v>121</c:v>
                </c:pt>
                <c:pt idx="11">
                  <c:v>122</c:v>
                </c:pt>
                <c:pt idx="12">
                  <c:v>123</c:v>
                </c:pt>
                <c:pt idx="13">
                  <c:v>124</c:v>
                </c:pt>
                <c:pt idx="14">
                  <c:v>125</c:v>
                </c:pt>
                <c:pt idx="15">
                  <c:v>126</c:v>
                </c:pt>
                <c:pt idx="16">
                  <c:v>127</c:v>
                </c:pt>
                <c:pt idx="17">
                  <c:v>128</c:v>
                </c:pt>
                <c:pt idx="18">
                  <c:v>129</c:v>
                </c:pt>
                <c:pt idx="19">
                  <c:v>130</c:v>
                </c:pt>
                <c:pt idx="20">
                  <c:v>131</c:v>
                </c:pt>
                <c:pt idx="21">
                  <c:v>132</c:v>
                </c:pt>
                <c:pt idx="22">
                  <c:v>133</c:v>
                </c:pt>
                <c:pt idx="23">
                  <c:v>134</c:v>
                </c:pt>
                <c:pt idx="24">
                  <c:v>135</c:v>
                </c:pt>
                <c:pt idx="25">
                  <c:v>136</c:v>
                </c:pt>
                <c:pt idx="26">
                  <c:v>137</c:v>
                </c:pt>
                <c:pt idx="27">
                  <c:v>138</c:v>
                </c:pt>
                <c:pt idx="28">
                  <c:v>139</c:v>
                </c:pt>
                <c:pt idx="29">
                  <c:v>140</c:v>
                </c:pt>
                <c:pt idx="30">
                  <c:v>141</c:v>
                </c:pt>
                <c:pt idx="31">
                  <c:v>142</c:v>
                </c:pt>
                <c:pt idx="32">
                  <c:v>143</c:v>
                </c:pt>
                <c:pt idx="33">
                  <c:v>144</c:v>
                </c:pt>
                <c:pt idx="34">
                  <c:v>145</c:v>
                </c:pt>
                <c:pt idx="35">
                  <c:v>146</c:v>
                </c:pt>
                <c:pt idx="36">
                  <c:v>147</c:v>
                </c:pt>
                <c:pt idx="37">
                  <c:v>148</c:v>
                </c:pt>
                <c:pt idx="38">
                  <c:v>149</c:v>
                </c:pt>
                <c:pt idx="39">
                  <c:v>150</c:v>
                </c:pt>
                <c:pt idx="40">
                  <c:v>151</c:v>
                </c:pt>
                <c:pt idx="41">
                  <c:v>152</c:v>
                </c:pt>
                <c:pt idx="42">
                  <c:v>153</c:v>
                </c:pt>
                <c:pt idx="43">
                  <c:v>154</c:v>
                </c:pt>
                <c:pt idx="44">
                  <c:v>155</c:v>
                </c:pt>
                <c:pt idx="45">
                  <c:v>156</c:v>
                </c:pt>
                <c:pt idx="46">
                  <c:v>157</c:v>
                </c:pt>
                <c:pt idx="47">
                  <c:v>158</c:v>
                </c:pt>
                <c:pt idx="48">
                  <c:v>159</c:v>
                </c:pt>
                <c:pt idx="49">
                  <c:v>160</c:v>
                </c:pt>
                <c:pt idx="50">
                  <c:v>161</c:v>
                </c:pt>
                <c:pt idx="51">
                  <c:v>162</c:v>
                </c:pt>
                <c:pt idx="52">
                  <c:v>163</c:v>
                </c:pt>
                <c:pt idx="53">
                  <c:v>164</c:v>
                </c:pt>
                <c:pt idx="54">
                  <c:v>165</c:v>
                </c:pt>
                <c:pt idx="55">
                  <c:v>166</c:v>
                </c:pt>
              </c:numCache>
            </c:numRef>
          </c:yVal>
          <c:smooth val="1"/>
        </c:ser>
        <c:axId val="6954544"/>
        <c:axId val="60864689"/>
      </c:scatterChart>
      <c:valAx>
        <c:axId val="6954544"/>
        <c:scaling>
          <c:orientation val="minMax"/>
          <c:max val="120"/>
        </c:scaling>
        <c:axPos val="b"/>
        <c:delete val="0"/>
        <c:numFmt formatCode="General" sourceLinked="1"/>
        <c:majorTickMark val="out"/>
        <c:minorTickMark val="none"/>
        <c:tickLblPos val="nextTo"/>
        <c:crossAx val="60864689"/>
        <c:crosses val="autoZero"/>
        <c:crossBetween val="midCat"/>
        <c:dispUnits/>
      </c:valAx>
      <c:valAx>
        <c:axId val="60864689"/>
        <c:scaling>
          <c:orientation val="minMax"/>
          <c:max val="2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545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</cdr:x>
      <cdr:y>0.314</cdr:y>
    </cdr:from>
    <cdr:to>
      <cdr:x>0.44975</cdr:x>
      <cdr:y>0.376</cdr:y>
    </cdr:to>
    <cdr:sp>
      <cdr:nvSpPr>
        <cdr:cNvPr id="1" name="TextBox 1"/>
        <cdr:cNvSpPr txBox="1">
          <a:spLocks noChangeArrowheads="1"/>
        </cdr:cNvSpPr>
      </cdr:nvSpPr>
      <cdr:spPr>
        <a:xfrm>
          <a:off x="1638300" y="1323975"/>
          <a:ext cx="1333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Investition 2</a:t>
          </a:r>
        </a:p>
      </cdr:txBody>
    </cdr:sp>
  </cdr:relSizeAnchor>
  <cdr:relSizeAnchor xmlns:cdr="http://schemas.openxmlformats.org/drawingml/2006/chartDrawing">
    <cdr:from>
      <cdr:x>0.60975</cdr:x>
      <cdr:y>0.27125</cdr:y>
    </cdr:from>
    <cdr:to>
      <cdr:x>0.81175</cdr:x>
      <cdr:y>0.33325</cdr:y>
    </cdr:to>
    <cdr:sp>
      <cdr:nvSpPr>
        <cdr:cNvPr id="2" name="TextBox 2"/>
        <cdr:cNvSpPr txBox="1">
          <a:spLocks noChangeArrowheads="1"/>
        </cdr:cNvSpPr>
      </cdr:nvSpPr>
      <cdr:spPr>
        <a:xfrm>
          <a:off x="4029075" y="1143000"/>
          <a:ext cx="1333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Investition 1</a:t>
          </a:r>
        </a:p>
      </cdr:txBody>
    </cdr:sp>
  </cdr:relSizeAnchor>
  <cdr:relSizeAnchor xmlns:cdr="http://schemas.openxmlformats.org/drawingml/2006/chartDrawing">
    <cdr:from>
      <cdr:x>0.223</cdr:x>
      <cdr:y>0.578</cdr:y>
    </cdr:from>
    <cdr:to>
      <cdr:x>0.425</cdr:x>
      <cdr:y>0.63975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2438400"/>
          <a:ext cx="1333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Investition 4</a:t>
          </a:r>
        </a:p>
      </cdr:txBody>
    </cdr:sp>
  </cdr:relSizeAnchor>
  <cdr:relSizeAnchor xmlns:cdr="http://schemas.openxmlformats.org/drawingml/2006/chartDrawing">
    <cdr:from>
      <cdr:x>0.40725</cdr:x>
      <cdr:y>0.71</cdr:y>
    </cdr:from>
    <cdr:to>
      <cdr:x>0.60975</cdr:x>
      <cdr:y>0.77175</cdr:y>
    </cdr:to>
    <cdr:sp>
      <cdr:nvSpPr>
        <cdr:cNvPr id="4" name="TextBox 4"/>
        <cdr:cNvSpPr txBox="1">
          <a:spLocks noChangeArrowheads="1"/>
        </cdr:cNvSpPr>
      </cdr:nvSpPr>
      <cdr:spPr>
        <a:xfrm>
          <a:off x="2686050" y="2990850"/>
          <a:ext cx="1343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Investition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38</xdr:row>
      <xdr:rowOff>76200</xdr:rowOff>
    </xdr:from>
    <xdr:to>
      <xdr:col>11</xdr:col>
      <xdr:colOff>533400</xdr:colOff>
      <xdr:row>64</xdr:row>
      <xdr:rowOff>76200</xdr:rowOff>
    </xdr:to>
    <xdr:graphicFrame>
      <xdr:nvGraphicFramePr>
        <xdr:cNvPr id="1" name="Chart 1"/>
        <xdr:cNvGraphicFramePr/>
      </xdr:nvGraphicFramePr>
      <xdr:xfrm>
        <a:off x="2686050" y="6591300"/>
        <a:ext cx="66103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285750</xdr:colOff>
      <xdr:row>0</xdr:row>
      <xdr:rowOff>123825</xdr:rowOff>
    </xdr:from>
    <xdr:to>
      <xdr:col>16</xdr:col>
      <xdr:colOff>533400</xdr:colOff>
      <xdr:row>17</xdr:row>
      <xdr:rowOff>19050</xdr:rowOff>
    </xdr:to>
    <xdr:graphicFrame>
      <xdr:nvGraphicFramePr>
        <xdr:cNvPr id="2" name="Chart 3"/>
        <xdr:cNvGraphicFramePr/>
      </xdr:nvGraphicFramePr>
      <xdr:xfrm>
        <a:off x="8286750" y="123825"/>
        <a:ext cx="48196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0</xdr:row>
      <xdr:rowOff>28575</xdr:rowOff>
    </xdr:from>
    <xdr:to>
      <xdr:col>3</xdr:col>
      <xdr:colOff>733425</xdr:colOff>
      <xdr:row>1</xdr:row>
      <xdr:rowOff>85725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628775" y="28575"/>
          <a:ext cx="1581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U(V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a,s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=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· 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a,s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 + g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·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a,s</a:t>
          </a:r>
        </a:p>
      </xdr:txBody>
    </xdr:sp>
    <xdr:clientData/>
  </xdr:twoCellAnchor>
  <xdr:twoCellAnchor>
    <xdr:from>
      <xdr:col>4</xdr:col>
      <xdr:colOff>371475</xdr:colOff>
      <xdr:row>0</xdr:row>
      <xdr:rowOff>38100</xdr:rowOff>
    </xdr:from>
    <xdr:to>
      <xdr:col>7</xdr:col>
      <xdr:colOff>695325</xdr:colOff>
      <xdr:row>1</xdr:row>
      <xdr:rowOff>95250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3705225" y="38100"/>
          <a:ext cx="27051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E(U(V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)) =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μ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 - g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·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 (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μ</a:t>
          </a:r>
          <a:r>
            <a:rPr lang="en-US" cap="none" sz="1000" b="0" i="0" u="none" baseline="30000">
              <a:latin typeface="Symbol"/>
              <a:ea typeface="Symbol"/>
              <a:cs typeface="Symbol"/>
            </a:rPr>
            <a:t>2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- σ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6</xdr:col>
      <xdr:colOff>238125</xdr:colOff>
      <xdr:row>15</xdr:row>
      <xdr:rowOff>161925</xdr:rowOff>
    </xdr:from>
    <xdr:to>
      <xdr:col>9</xdr:col>
      <xdr:colOff>628650</xdr:colOff>
      <xdr:row>19</xdr:row>
      <xdr:rowOff>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5191125" y="2733675"/>
          <a:ext cx="26765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Die Berechnung des Sicherheitsäquivalents er-fordert die Lösung der nachstehenden quadra-tischen Gleichung:</a:t>
          </a:r>
        </a:p>
      </xdr:txBody>
    </xdr:sp>
    <xdr:clientData/>
  </xdr:twoCellAnchor>
  <xdr:twoCellAnchor>
    <xdr:from>
      <xdr:col>5</xdr:col>
      <xdr:colOff>0</xdr:colOff>
      <xdr:row>17</xdr:row>
      <xdr:rowOff>66675</xdr:rowOff>
    </xdr:from>
    <xdr:to>
      <xdr:col>6</xdr:col>
      <xdr:colOff>228600</xdr:colOff>
      <xdr:row>27</xdr:row>
      <xdr:rowOff>76200</xdr:rowOff>
    </xdr:to>
    <xdr:sp>
      <xdr:nvSpPr>
        <xdr:cNvPr id="6" name="Line 16"/>
        <xdr:cNvSpPr>
          <a:spLocks/>
        </xdr:cNvSpPr>
      </xdr:nvSpPr>
      <xdr:spPr>
        <a:xfrm flipV="1">
          <a:off x="4191000" y="3009900"/>
          <a:ext cx="9906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26</xdr:row>
      <xdr:rowOff>0</xdr:rowOff>
    </xdr:from>
    <xdr:to>
      <xdr:col>10</xdr:col>
      <xdr:colOff>238125</xdr:colOff>
      <xdr:row>26</xdr:row>
      <xdr:rowOff>0</xdr:rowOff>
    </xdr:to>
    <xdr:sp>
      <xdr:nvSpPr>
        <xdr:cNvPr id="7" name="Line 18"/>
        <xdr:cNvSpPr>
          <a:spLocks/>
        </xdr:cNvSpPr>
      </xdr:nvSpPr>
      <xdr:spPr>
        <a:xfrm>
          <a:off x="7743825" y="4429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13</xdr:row>
      <xdr:rowOff>180975</xdr:rowOff>
    </xdr:from>
    <xdr:to>
      <xdr:col>10</xdr:col>
      <xdr:colOff>238125</xdr:colOff>
      <xdr:row>26</xdr:row>
      <xdr:rowOff>0</xdr:rowOff>
    </xdr:to>
    <xdr:sp>
      <xdr:nvSpPr>
        <xdr:cNvPr id="8" name="Line 19"/>
        <xdr:cNvSpPr>
          <a:spLocks/>
        </xdr:cNvSpPr>
      </xdr:nvSpPr>
      <xdr:spPr>
        <a:xfrm flipV="1">
          <a:off x="8239125" y="2352675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180975</xdr:rowOff>
    </xdr:from>
    <xdr:to>
      <xdr:col>10</xdr:col>
      <xdr:colOff>238125</xdr:colOff>
      <xdr:row>15</xdr:row>
      <xdr:rowOff>76200</xdr:rowOff>
    </xdr:to>
    <xdr:sp>
      <xdr:nvSpPr>
        <xdr:cNvPr id="9" name="Line 20"/>
        <xdr:cNvSpPr>
          <a:spLocks/>
        </xdr:cNvSpPr>
      </xdr:nvSpPr>
      <xdr:spPr>
        <a:xfrm flipH="1">
          <a:off x="4191000" y="2352675"/>
          <a:ext cx="40481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676275</xdr:colOff>
      <xdr:row>34</xdr:row>
      <xdr:rowOff>161925</xdr:rowOff>
    </xdr:from>
    <xdr:to>
      <xdr:col>15</xdr:col>
      <xdr:colOff>361950</xdr:colOff>
      <xdr:row>39</xdr:row>
      <xdr:rowOff>133350</xdr:rowOff>
    </xdr:to>
    <xdr:sp>
      <xdr:nvSpPr>
        <xdr:cNvPr id="10" name="AutoShape 92"/>
        <xdr:cNvSpPr>
          <a:spLocks/>
        </xdr:cNvSpPr>
      </xdr:nvSpPr>
      <xdr:spPr>
        <a:xfrm>
          <a:off x="10963275" y="5953125"/>
          <a:ext cx="1209675" cy="857250"/>
        </a:xfrm>
        <a:custGeom>
          <a:pathLst>
            <a:path h="90" w="127">
              <a:moveTo>
                <a:pt x="0" y="33"/>
              </a:moveTo>
              <a:cubicBezTo>
                <a:pt x="8" y="25"/>
                <a:pt x="17" y="18"/>
                <a:pt x="28" y="13"/>
              </a:cubicBezTo>
              <a:cubicBezTo>
                <a:pt x="39" y="8"/>
                <a:pt x="56" y="0"/>
                <a:pt x="68" y="2"/>
              </a:cubicBezTo>
              <a:cubicBezTo>
                <a:pt x="80" y="4"/>
                <a:pt x="93" y="10"/>
                <a:pt x="103" y="25"/>
              </a:cubicBezTo>
              <a:cubicBezTo>
                <a:pt x="113" y="40"/>
                <a:pt x="124" y="79"/>
                <a:pt x="127" y="9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17</xdr:row>
      <xdr:rowOff>123825</xdr:rowOff>
    </xdr:from>
    <xdr:to>
      <xdr:col>16</xdr:col>
      <xdr:colOff>19050</xdr:colOff>
      <xdr:row>20</xdr:row>
      <xdr:rowOff>152400</xdr:rowOff>
    </xdr:to>
    <xdr:sp>
      <xdr:nvSpPr>
        <xdr:cNvPr id="11" name="TextBox 93"/>
        <xdr:cNvSpPr txBox="1">
          <a:spLocks noChangeArrowheads="1"/>
        </xdr:cNvSpPr>
      </xdr:nvSpPr>
      <xdr:spPr>
        <a:xfrm>
          <a:off x="8343900" y="3067050"/>
          <a:ext cx="4248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Rendite-/Risikoanalysen von Investitionen im Kontext einer wertorientierten Unternehmensführung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133350</xdr:rowOff>
    </xdr:from>
    <xdr:to>
      <xdr:col>7</xdr:col>
      <xdr:colOff>752475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190500" y="2238375"/>
        <a:ext cx="58959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0"/>
  <sheetViews>
    <sheetView tabSelected="1" workbookViewId="0" topLeftCell="A1">
      <selection activeCell="A1" sqref="A1"/>
    </sheetView>
  </sheetViews>
  <sheetFormatPr defaultColWidth="11.421875" defaultRowHeight="12.75"/>
  <cols>
    <col min="2" max="5" width="12.8515625" style="0" bestFit="1" customWidth="1"/>
  </cols>
  <sheetData>
    <row r="1" spans="1:2" ht="12.75">
      <c r="A1" s="3" t="s">
        <v>29</v>
      </c>
      <c r="B1">
        <v>80</v>
      </c>
    </row>
    <row r="2" spans="1:2" ht="12.75">
      <c r="A2" s="3" t="s">
        <v>30</v>
      </c>
      <c r="B2">
        <v>0.2</v>
      </c>
    </row>
    <row r="3" ht="13.5" thickBot="1"/>
    <row r="4" spans="1:19" ht="12.75">
      <c r="A4" s="39" t="s">
        <v>27</v>
      </c>
      <c r="B4" s="40"/>
      <c r="C4" s="40"/>
      <c r="D4" s="40"/>
      <c r="E4" s="41"/>
      <c r="G4" s="38" t="s">
        <v>28</v>
      </c>
      <c r="H4" s="38"/>
      <c r="I4" s="38"/>
      <c r="J4" s="38"/>
      <c r="R4" s="46" t="s">
        <v>40</v>
      </c>
      <c r="S4" s="46"/>
    </row>
    <row r="5" spans="1:19" ht="12.75">
      <c r="A5" s="7"/>
      <c r="B5" s="36" t="s">
        <v>4</v>
      </c>
      <c r="C5" s="36" t="s">
        <v>5</v>
      </c>
      <c r="D5" s="36" t="s">
        <v>6</v>
      </c>
      <c r="E5" s="37" t="s">
        <v>7</v>
      </c>
      <c r="G5">
        <v>0.2</v>
      </c>
      <c r="H5">
        <v>0.15</v>
      </c>
      <c r="I5">
        <v>0.3</v>
      </c>
      <c r="J5">
        <f>1-G5-H5-I5</f>
        <v>0.35000000000000003</v>
      </c>
      <c r="R5">
        <v>200</v>
      </c>
      <c r="S5">
        <v>0</v>
      </c>
    </row>
    <row r="6" spans="1:19" ht="12.75">
      <c r="A6" s="7" t="s">
        <v>0</v>
      </c>
      <c r="B6" s="8">
        <v>90</v>
      </c>
      <c r="C6" s="8">
        <v>190</v>
      </c>
      <c r="D6" s="8">
        <v>185</v>
      </c>
      <c r="E6" s="9">
        <v>170</v>
      </c>
      <c r="R6">
        <v>200</v>
      </c>
      <c r="S6">
        <v>8000</v>
      </c>
    </row>
    <row r="7" spans="1:9" ht="12.75">
      <c r="A7" s="7" t="s">
        <v>1</v>
      </c>
      <c r="B7" s="8">
        <v>140</v>
      </c>
      <c r="C7" s="8">
        <v>165</v>
      </c>
      <c r="D7" s="8">
        <v>135</v>
      </c>
      <c r="E7" s="9">
        <v>180</v>
      </c>
      <c r="G7" t="s">
        <v>36</v>
      </c>
      <c r="I7" s="21">
        <v>0.05</v>
      </c>
    </row>
    <row r="8" spans="1:5" ht="12.75">
      <c r="A8" s="7" t="s">
        <v>2</v>
      </c>
      <c r="B8" s="8">
        <v>145</v>
      </c>
      <c r="C8" s="8">
        <v>140</v>
      </c>
      <c r="D8" s="8">
        <v>95</v>
      </c>
      <c r="E8" s="9">
        <v>140</v>
      </c>
    </row>
    <row r="9" spans="1:5" ht="13.5" thickBot="1">
      <c r="A9" s="10" t="s">
        <v>3</v>
      </c>
      <c r="B9" s="11">
        <v>150</v>
      </c>
      <c r="C9" s="11">
        <v>130</v>
      </c>
      <c r="D9" s="11">
        <v>110</v>
      </c>
      <c r="E9" s="12">
        <v>150</v>
      </c>
    </row>
    <row r="11" ht="13.5" thickBot="1"/>
    <row r="12" spans="1:5" ht="12.75">
      <c r="A12" s="4"/>
      <c r="B12" s="5" t="s">
        <v>0</v>
      </c>
      <c r="C12" s="5" t="s">
        <v>1</v>
      </c>
      <c r="D12" s="5" t="s">
        <v>2</v>
      </c>
      <c r="E12" s="6" t="s">
        <v>3</v>
      </c>
    </row>
    <row r="13" spans="1:5" ht="15.75">
      <c r="A13" s="13" t="s">
        <v>31</v>
      </c>
      <c r="B13" s="14">
        <f>B6*$G$5+C6*$H$5+D6*$I$5+E6*$J$5</f>
        <v>161.5</v>
      </c>
      <c r="C13" s="14">
        <f>B7*$G$5+C7*$H$5+D7*$I$5+E7*$J$5</f>
        <v>156.25</v>
      </c>
      <c r="D13" s="14">
        <f>B8*$G$5+C8*$H$5+D8*$I$5+E8*$J$5</f>
        <v>127.5</v>
      </c>
      <c r="E13" s="15">
        <f>B9*$G$5+C9*$H$5+D9*$I$5+E9*$J$5</f>
        <v>135</v>
      </c>
    </row>
    <row r="14" spans="1:5" ht="15.75">
      <c r="A14" s="13" t="s">
        <v>32</v>
      </c>
      <c r="B14" s="16">
        <f>(B6-B13)^2*$G$5+(C6-B13)^2*$H$5+(D6-B13)^2*$I$5+(E6-B13)^2*$J$5</f>
        <v>1335.25</v>
      </c>
      <c r="C14" s="16">
        <f>(B7-C13)^2*$G$5+(C7-C13)^2*$H$5+(D7-C13)^2*$I$5+(E7-C13)^2*$J$5</f>
        <v>397.1875</v>
      </c>
      <c r="D14" s="16">
        <f>(B8-D13)^2*$G$5+(C8-D13)^2*$H$5+(D8-D13)^2*$I$5+(E8-D13)^2*$J$5</f>
        <v>456.25</v>
      </c>
      <c r="E14" s="17">
        <f>(B9-E13)^2*$G$5+(C9-E13)^2*$H$5+(D9-E13)^2*$I$5+(E9-E13)^2*$J$5</f>
        <v>315</v>
      </c>
    </row>
    <row r="15" spans="1:5" ht="15.75">
      <c r="A15" s="13" t="s">
        <v>41</v>
      </c>
      <c r="B15" s="14">
        <f>SQRT(B14)</f>
        <v>36.54107278118693</v>
      </c>
      <c r="C15" s="14">
        <f>SQRT(C14)</f>
        <v>19.929563467371782</v>
      </c>
      <c r="D15" s="14">
        <f>SQRT(D14)</f>
        <v>21.360009363293827</v>
      </c>
      <c r="E15" s="15">
        <f>SQRT(E14)</f>
        <v>17.74823934929885</v>
      </c>
    </row>
    <row r="16" spans="1:5" ht="16.5" thickBot="1">
      <c r="A16" s="18" t="s">
        <v>33</v>
      </c>
      <c r="B16" s="19">
        <f>$B$1*B13-$B$2*(B13^2+B14)</f>
        <v>7436.5</v>
      </c>
      <c r="C16" s="19">
        <f>$B$1*C13-$B$2*(C13^2+C14)</f>
        <v>7537.75</v>
      </c>
      <c r="D16" s="19">
        <f>$B$1*D13-$B$2*(D13^2+D14)</f>
        <v>6857.5</v>
      </c>
      <c r="E16" s="20">
        <f>$B$1*E13-$B$2*(E13^2+E14)</f>
        <v>7092</v>
      </c>
    </row>
    <row r="18" ht="13.5" thickBot="1"/>
    <row r="19" spans="1:5" ht="12.75">
      <c r="A19" s="39" t="s">
        <v>25</v>
      </c>
      <c r="B19" s="40"/>
      <c r="C19" s="40"/>
      <c r="D19" s="40"/>
      <c r="E19" s="41"/>
    </row>
    <row r="20" spans="1:5" ht="12.75">
      <c r="A20" s="7" t="str">
        <f>A6</f>
        <v>Investition 1</v>
      </c>
      <c r="B20" s="8">
        <f aca="true" t="shared" si="0" ref="B20:E23">$B$1*B6-$B$2*B6^2</f>
        <v>5580</v>
      </c>
      <c r="C20" s="8">
        <f t="shared" si="0"/>
        <v>7980</v>
      </c>
      <c r="D20" s="8">
        <f t="shared" si="0"/>
        <v>7955</v>
      </c>
      <c r="E20" s="9">
        <f t="shared" si="0"/>
        <v>7820</v>
      </c>
    </row>
    <row r="21" spans="1:5" ht="12.75">
      <c r="A21" s="7" t="str">
        <f>A7</f>
        <v>Investition 2</v>
      </c>
      <c r="B21" s="8">
        <f t="shared" si="0"/>
        <v>7280</v>
      </c>
      <c r="C21" s="8">
        <f t="shared" si="0"/>
        <v>7755</v>
      </c>
      <c r="D21" s="8">
        <f t="shared" si="0"/>
        <v>7155</v>
      </c>
      <c r="E21" s="9">
        <f t="shared" si="0"/>
        <v>7920</v>
      </c>
    </row>
    <row r="22" spans="1:5" ht="12.75">
      <c r="A22" s="7" t="str">
        <f>A8</f>
        <v>Investition 3</v>
      </c>
      <c r="B22" s="8">
        <f t="shared" si="0"/>
        <v>7395</v>
      </c>
      <c r="C22" s="8">
        <f t="shared" si="0"/>
        <v>7280</v>
      </c>
      <c r="D22" s="8">
        <f t="shared" si="0"/>
        <v>5795</v>
      </c>
      <c r="E22" s="9">
        <f t="shared" si="0"/>
        <v>7280</v>
      </c>
    </row>
    <row r="23" spans="1:5" ht="13.5" thickBot="1">
      <c r="A23" s="10" t="str">
        <f>A9</f>
        <v>Investition 4</v>
      </c>
      <c r="B23" s="11">
        <f t="shared" si="0"/>
        <v>7500</v>
      </c>
      <c r="C23" s="11">
        <f t="shared" si="0"/>
        <v>7020</v>
      </c>
      <c r="D23" s="11">
        <f t="shared" si="0"/>
        <v>6380</v>
      </c>
      <c r="E23" s="12">
        <f t="shared" si="0"/>
        <v>7500</v>
      </c>
    </row>
    <row r="25" ht="13.5" thickBot="1"/>
    <row r="26" spans="1:5" ht="12.75">
      <c r="A26" s="4"/>
      <c r="B26" s="5" t="s">
        <v>0</v>
      </c>
      <c r="C26" s="5" t="s">
        <v>1</v>
      </c>
      <c r="D26" s="5" t="s">
        <v>2</v>
      </c>
      <c r="E26" s="6" t="s">
        <v>3</v>
      </c>
    </row>
    <row r="27" spans="1:5" ht="15.75">
      <c r="A27" s="13" t="s">
        <v>33</v>
      </c>
      <c r="B27" s="16">
        <f>$G$5*B20+$H$5*C20+$I$5*D20+$J$5*E20</f>
        <v>7436.5</v>
      </c>
      <c r="C27" s="16">
        <f>$G$5*B21+$H$5*C21+$I$5*D21+$J$5*E21</f>
        <v>7537.75</v>
      </c>
      <c r="D27" s="16">
        <f>$G$5*B22+$H$5*C22+$I$5*D22+$J$5*E22</f>
        <v>6857.5</v>
      </c>
      <c r="E27" s="17">
        <f>$G$5*B23+$H$5*C23+$I$5*D23+$J$5*E23</f>
        <v>7092</v>
      </c>
    </row>
    <row r="28" spans="1:5" ht="12.75">
      <c r="A28" s="7" t="s">
        <v>34</v>
      </c>
      <c r="B28" s="8">
        <f>ROUND(200-SQRT(200^2-B27/0.2),2)</f>
        <v>146.92</v>
      </c>
      <c r="C28" s="8">
        <f>ROUND(200-SQRT(200^2-C27/0.2),2)</f>
        <v>151.92</v>
      </c>
      <c r="D28" s="8">
        <f>ROUND(200-SQRT(200^2-D27/0.2),2)</f>
        <v>124.42</v>
      </c>
      <c r="E28" s="9">
        <f>ROUND(200-SQRT(200^2-E27/0.2),2)</f>
        <v>132.62</v>
      </c>
    </row>
    <row r="29" spans="1:5" ht="12.75">
      <c r="A29" s="7" t="s">
        <v>35</v>
      </c>
      <c r="B29" s="14">
        <f>ROUND(B28/1.05-130,2)</f>
        <v>9.92</v>
      </c>
      <c r="C29" s="14">
        <f>ROUND(C28/1.05-130,2)</f>
        <v>14.69</v>
      </c>
      <c r="D29" s="14">
        <f>ROUND(D28/1.05-130,2)</f>
        <v>-11.5</v>
      </c>
      <c r="E29" s="15">
        <f>ROUND(E28/1.05-130,2)</f>
        <v>-3.7</v>
      </c>
    </row>
    <row r="30" spans="1:5" ht="13.5" thickBot="1">
      <c r="A30" s="10" t="s">
        <v>26</v>
      </c>
      <c r="B30" s="22">
        <f>(B13/B28-1)*1.05</f>
        <v>0.1041995643887832</v>
      </c>
      <c r="C30" s="22">
        <f>(C13/C28-1)*1.05</f>
        <v>0.029926935229067933</v>
      </c>
      <c r="D30" s="22">
        <f>(D13/D28-1)*1.05</f>
        <v>0.02599260569040355</v>
      </c>
      <c r="E30" s="23">
        <f>(E13/E28-1)*1.05</f>
        <v>0.018843311717689503</v>
      </c>
    </row>
    <row r="32" ht="13.5" thickBot="1"/>
    <row r="33" spans="1:15" ht="12.75">
      <c r="A33" s="42" t="s">
        <v>39</v>
      </c>
      <c r="B33" s="43"/>
      <c r="D33" s="42" t="s">
        <v>42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43"/>
    </row>
    <row r="34" spans="1:15" ht="13.5" thickBot="1">
      <c r="A34" s="44"/>
      <c r="B34" s="45"/>
      <c r="D34" s="44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45"/>
    </row>
    <row r="35" spans="1:15" ht="15.75">
      <c r="A35" s="2" t="s">
        <v>37</v>
      </c>
      <c r="B35" s="2" t="s">
        <v>38</v>
      </c>
      <c r="D35" s="52" t="s">
        <v>1</v>
      </c>
      <c r="E35" s="53"/>
      <c r="F35" s="54"/>
      <c r="G35" s="52" t="s">
        <v>0</v>
      </c>
      <c r="H35" s="53"/>
      <c r="I35" s="53"/>
      <c r="J35" s="52" t="s">
        <v>3</v>
      </c>
      <c r="K35" s="53"/>
      <c r="L35" s="54"/>
      <c r="M35" s="52" t="s">
        <v>2</v>
      </c>
      <c r="N35" s="53"/>
      <c r="O35" s="54"/>
    </row>
    <row r="36" spans="1:15" ht="12.75">
      <c r="A36">
        <v>0</v>
      </c>
      <c r="B36">
        <f aca="true" t="shared" si="1" ref="B36:B67">$B$1*A36-$B$2*A36^2</f>
        <v>0</v>
      </c>
      <c r="D36" s="47" t="s">
        <v>11</v>
      </c>
      <c r="E36" s="48"/>
      <c r="F36" s="49"/>
      <c r="G36" s="50" t="s">
        <v>24</v>
      </c>
      <c r="H36" s="51"/>
      <c r="I36" s="51"/>
      <c r="J36" s="47" t="s">
        <v>13</v>
      </c>
      <c r="K36" s="48"/>
      <c r="L36" s="49"/>
      <c r="M36" s="47" t="s">
        <v>14</v>
      </c>
      <c r="N36" s="48"/>
      <c r="O36" s="49"/>
    </row>
    <row r="37" spans="1:15" ht="15.75">
      <c r="A37">
        <v>10</v>
      </c>
      <c r="B37">
        <f t="shared" si="1"/>
        <v>780</v>
      </c>
      <c r="D37" s="26" t="s">
        <v>31</v>
      </c>
      <c r="E37" s="27" t="s">
        <v>32</v>
      </c>
      <c r="F37" s="28" t="s">
        <v>41</v>
      </c>
      <c r="G37" s="29" t="s">
        <v>31</v>
      </c>
      <c r="H37" s="30" t="s">
        <v>32</v>
      </c>
      <c r="I37" s="30" t="s">
        <v>41</v>
      </c>
      <c r="J37" s="26" t="s">
        <v>31</v>
      </c>
      <c r="K37" s="27" t="s">
        <v>32</v>
      </c>
      <c r="L37" s="28" t="s">
        <v>41</v>
      </c>
      <c r="M37" s="26" t="s">
        <v>31</v>
      </c>
      <c r="N37" s="27" t="s">
        <v>32</v>
      </c>
      <c r="O37" s="28" t="s">
        <v>41</v>
      </c>
    </row>
    <row r="38" spans="1:15" ht="12.75">
      <c r="A38">
        <v>20</v>
      </c>
      <c r="B38">
        <f t="shared" si="1"/>
        <v>1520</v>
      </c>
      <c r="D38" s="33">
        <v>152</v>
      </c>
      <c r="E38" s="8">
        <f>400*D38-D38^2-$C$27/0.2</f>
        <v>7.25</v>
      </c>
      <c r="F38" s="15">
        <f>SQRT(E38)</f>
        <v>2.692582403567252</v>
      </c>
      <c r="G38" s="31">
        <v>147</v>
      </c>
      <c r="H38" s="16">
        <f>400*G38-G38^2-$B$27/0.2</f>
        <v>8.5</v>
      </c>
      <c r="I38" s="16">
        <f>SQRT(H38)</f>
        <v>2.9154759474226504</v>
      </c>
      <c r="J38" s="7">
        <v>133</v>
      </c>
      <c r="K38" s="8">
        <f>400*J38-J38^2-$E$27/0.2</f>
        <v>51</v>
      </c>
      <c r="L38" s="24">
        <f>SQRT(K38)</f>
        <v>7.14142842854285</v>
      </c>
      <c r="M38" s="33">
        <v>125</v>
      </c>
      <c r="N38" s="8">
        <f>400*M38-M38^2-$D$27/0.2</f>
        <v>87.5</v>
      </c>
      <c r="O38" s="24">
        <f>SQRT(N38)</f>
        <v>9.354143466934854</v>
      </c>
    </row>
    <row r="39" spans="1:15" ht="12.75">
      <c r="A39">
        <v>30</v>
      </c>
      <c r="B39">
        <f t="shared" si="1"/>
        <v>2220</v>
      </c>
      <c r="D39" s="33">
        <v>153</v>
      </c>
      <c r="E39" s="8">
        <f aca="true" t="shared" si="2" ref="E39:E61">400*D39-D39^2-$C$27/0.2</f>
        <v>102.25</v>
      </c>
      <c r="F39" s="15">
        <f aca="true" t="shared" si="3" ref="F39:F61">SQRT(E39)</f>
        <v>10.111874208078342</v>
      </c>
      <c r="G39" s="31">
        <v>148</v>
      </c>
      <c r="H39" s="16">
        <f aca="true" t="shared" si="4" ref="H39:H61">400*G39-G39^2-$B$27/0.2</f>
        <v>113.5</v>
      </c>
      <c r="I39" s="16">
        <f aca="true" t="shared" si="5" ref="I39:I61">SQRT(H39)</f>
        <v>10.653637876331258</v>
      </c>
      <c r="J39" s="7">
        <v>134</v>
      </c>
      <c r="K39" s="8">
        <f aca="true" t="shared" si="6" ref="K39:K67">400*J39-J39^2-$E$27/0.2</f>
        <v>184</v>
      </c>
      <c r="L39" s="24">
        <f aca="true" t="shared" si="7" ref="L39:L67">SQRT(K39)</f>
        <v>13.564659966250536</v>
      </c>
      <c r="M39" s="33">
        <v>126</v>
      </c>
      <c r="N39" s="8">
        <f aca="true" t="shared" si="8" ref="N39:N66">400*M39-M39^2-$D$27/0.2</f>
        <v>236.5</v>
      </c>
      <c r="O39" s="24">
        <f aca="true" t="shared" si="9" ref="O39:O66">SQRT(N39)</f>
        <v>15.378556499229699</v>
      </c>
    </row>
    <row r="40" spans="1:15" ht="12.75">
      <c r="A40">
        <v>40</v>
      </c>
      <c r="B40">
        <f t="shared" si="1"/>
        <v>2880</v>
      </c>
      <c r="D40" s="33">
        <v>154</v>
      </c>
      <c r="E40" s="8">
        <f t="shared" si="2"/>
        <v>195.25</v>
      </c>
      <c r="F40" s="15">
        <f t="shared" si="3"/>
        <v>13.97318861248212</v>
      </c>
      <c r="G40" s="31">
        <v>149</v>
      </c>
      <c r="H40" s="16">
        <f t="shared" si="4"/>
        <v>216.5</v>
      </c>
      <c r="I40" s="16">
        <f t="shared" si="5"/>
        <v>14.713938969562161</v>
      </c>
      <c r="J40" s="7">
        <v>135</v>
      </c>
      <c r="K40" s="8">
        <f t="shared" si="6"/>
        <v>315</v>
      </c>
      <c r="L40" s="24">
        <f t="shared" si="7"/>
        <v>17.74823934929885</v>
      </c>
      <c r="M40" s="33">
        <v>127</v>
      </c>
      <c r="N40" s="8">
        <f t="shared" si="8"/>
        <v>383.5</v>
      </c>
      <c r="O40" s="24">
        <f t="shared" si="9"/>
        <v>19.58315602756614</v>
      </c>
    </row>
    <row r="41" spans="1:15" ht="12.75">
      <c r="A41">
        <v>50</v>
      </c>
      <c r="B41">
        <f t="shared" si="1"/>
        <v>3500</v>
      </c>
      <c r="D41" s="33">
        <v>155</v>
      </c>
      <c r="E41" s="8">
        <f t="shared" si="2"/>
        <v>286.25</v>
      </c>
      <c r="F41" s="15">
        <f t="shared" si="3"/>
        <v>16.91892431568863</v>
      </c>
      <c r="G41" s="31">
        <v>150</v>
      </c>
      <c r="H41" s="16">
        <f t="shared" si="4"/>
        <v>317.5</v>
      </c>
      <c r="I41" s="16">
        <f t="shared" si="5"/>
        <v>17.81852968120546</v>
      </c>
      <c r="J41" s="7">
        <v>136</v>
      </c>
      <c r="K41" s="8">
        <f t="shared" si="6"/>
        <v>444</v>
      </c>
      <c r="L41" s="24">
        <f t="shared" si="7"/>
        <v>21.071307505705477</v>
      </c>
      <c r="M41" s="33">
        <v>128</v>
      </c>
      <c r="N41" s="8">
        <f t="shared" si="8"/>
        <v>528.5</v>
      </c>
      <c r="O41" s="24">
        <f t="shared" si="9"/>
        <v>22.9891278651453</v>
      </c>
    </row>
    <row r="42" spans="1:15" ht="12.75">
      <c r="A42">
        <v>60</v>
      </c>
      <c r="B42">
        <f t="shared" si="1"/>
        <v>4080</v>
      </c>
      <c r="D42" s="33">
        <v>156</v>
      </c>
      <c r="E42" s="8">
        <f t="shared" si="2"/>
        <v>375.25</v>
      </c>
      <c r="F42" s="15">
        <f t="shared" si="3"/>
        <v>19.371370627810517</v>
      </c>
      <c r="G42" s="31">
        <v>151</v>
      </c>
      <c r="H42" s="16">
        <f t="shared" si="4"/>
        <v>416.5</v>
      </c>
      <c r="I42" s="16">
        <f t="shared" si="5"/>
        <v>20.40833163195855</v>
      </c>
      <c r="J42" s="7">
        <v>137</v>
      </c>
      <c r="K42" s="8">
        <f t="shared" si="6"/>
        <v>571</v>
      </c>
      <c r="L42" s="24">
        <f t="shared" si="7"/>
        <v>23.895606290697042</v>
      </c>
      <c r="M42" s="33">
        <v>129</v>
      </c>
      <c r="N42" s="8">
        <f t="shared" si="8"/>
        <v>671.5</v>
      </c>
      <c r="O42" s="24">
        <f t="shared" si="9"/>
        <v>25.913317039699876</v>
      </c>
    </row>
    <row r="43" spans="1:15" ht="12.75">
      <c r="A43">
        <v>70</v>
      </c>
      <c r="B43">
        <f t="shared" si="1"/>
        <v>4620</v>
      </c>
      <c r="D43" s="33">
        <v>157</v>
      </c>
      <c r="E43" s="8">
        <f t="shared" si="2"/>
        <v>462.25</v>
      </c>
      <c r="F43" s="15">
        <f t="shared" si="3"/>
        <v>21.5</v>
      </c>
      <c r="G43" s="31">
        <v>152</v>
      </c>
      <c r="H43" s="16">
        <f t="shared" si="4"/>
        <v>513.5</v>
      </c>
      <c r="I43" s="16">
        <f t="shared" si="5"/>
        <v>22.66053838724932</v>
      </c>
      <c r="J43" s="7">
        <v>138</v>
      </c>
      <c r="K43" s="8">
        <f t="shared" si="6"/>
        <v>696</v>
      </c>
      <c r="L43" s="24">
        <f t="shared" si="7"/>
        <v>26.38181191654584</v>
      </c>
      <c r="M43" s="33">
        <v>130</v>
      </c>
      <c r="N43" s="8">
        <f t="shared" si="8"/>
        <v>812.5</v>
      </c>
      <c r="O43" s="24">
        <f t="shared" si="9"/>
        <v>28.50438562747845</v>
      </c>
    </row>
    <row r="44" spans="1:15" ht="12.75">
      <c r="A44">
        <v>80</v>
      </c>
      <c r="B44">
        <f t="shared" si="1"/>
        <v>5120</v>
      </c>
      <c r="D44" s="33">
        <v>158</v>
      </c>
      <c r="E44" s="8">
        <f t="shared" si="2"/>
        <v>547.25</v>
      </c>
      <c r="F44" s="15">
        <f t="shared" si="3"/>
        <v>23.39337513057917</v>
      </c>
      <c r="G44" s="31">
        <v>153</v>
      </c>
      <c r="H44" s="16">
        <f t="shared" si="4"/>
        <v>608.5</v>
      </c>
      <c r="I44" s="16">
        <f t="shared" si="5"/>
        <v>24.66779276708802</v>
      </c>
      <c r="J44" s="7">
        <v>139</v>
      </c>
      <c r="K44" s="8">
        <f t="shared" si="6"/>
        <v>819</v>
      </c>
      <c r="L44" s="24">
        <f t="shared" si="7"/>
        <v>28.61817604250837</v>
      </c>
      <c r="M44" s="33">
        <v>131</v>
      </c>
      <c r="N44" s="8">
        <f t="shared" si="8"/>
        <v>951.5</v>
      </c>
      <c r="O44" s="24">
        <f t="shared" si="9"/>
        <v>30.84639363037436</v>
      </c>
    </row>
    <row r="45" spans="1:15" ht="12.75">
      <c r="A45">
        <v>90</v>
      </c>
      <c r="B45">
        <f t="shared" si="1"/>
        <v>5580</v>
      </c>
      <c r="D45" s="33">
        <v>159</v>
      </c>
      <c r="E45" s="8">
        <f t="shared" si="2"/>
        <v>630.25</v>
      </c>
      <c r="F45" s="15">
        <f t="shared" si="3"/>
        <v>25.104780421266383</v>
      </c>
      <c r="G45" s="31">
        <v>154</v>
      </c>
      <c r="H45" s="16">
        <f t="shared" si="4"/>
        <v>701.5</v>
      </c>
      <c r="I45" s="16">
        <f t="shared" si="5"/>
        <v>26.485845276298054</v>
      </c>
      <c r="J45" s="7">
        <v>140</v>
      </c>
      <c r="K45" s="8">
        <f t="shared" si="6"/>
        <v>940</v>
      </c>
      <c r="L45" s="24">
        <f t="shared" si="7"/>
        <v>30.659419433511783</v>
      </c>
      <c r="M45" s="33">
        <v>132</v>
      </c>
      <c r="N45" s="8">
        <f t="shared" si="8"/>
        <v>1088.5</v>
      </c>
      <c r="O45" s="24">
        <f t="shared" si="9"/>
        <v>32.992423372647245</v>
      </c>
    </row>
    <row r="46" spans="1:15" ht="12.75">
      <c r="A46">
        <v>100</v>
      </c>
      <c r="B46">
        <f t="shared" si="1"/>
        <v>6000</v>
      </c>
      <c r="D46" s="33">
        <v>160</v>
      </c>
      <c r="E46" s="8">
        <f t="shared" si="2"/>
        <v>711.25</v>
      </c>
      <c r="F46" s="15">
        <f t="shared" si="3"/>
        <v>26.669270706189174</v>
      </c>
      <c r="G46" s="31">
        <v>155</v>
      </c>
      <c r="H46" s="16">
        <f t="shared" si="4"/>
        <v>792.5</v>
      </c>
      <c r="I46" s="16">
        <f t="shared" si="5"/>
        <v>28.151376520518493</v>
      </c>
      <c r="J46" s="7">
        <v>141</v>
      </c>
      <c r="K46" s="8">
        <f t="shared" si="6"/>
        <v>1059</v>
      </c>
      <c r="L46" s="24">
        <f t="shared" si="7"/>
        <v>32.54228019054596</v>
      </c>
      <c r="M46" s="33">
        <v>133</v>
      </c>
      <c r="N46" s="8">
        <f t="shared" si="8"/>
        <v>1223.5</v>
      </c>
      <c r="O46" s="24">
        <f t="shared" si="9"/>
        <v>34.978564864785405</v>
      </c>
    </row>
    <row r="47" spans="1:17" ht="12.75">
      <c r="A47">
        <v>110</v>
      </c>
      <c r="B47">
        <f t="shared" si="1"/>
        <v>6380</v>
      </c>
      <c r="D47" s="33">
        <v>161</v>
      </c>
      <c r="E47" s="8">
        <f t="shared" si="2"/>
        <v>790.25</v>
      </c>
      <c r="F47" s="15">
        <f t="shared" si="3"/>
        <v>28.111385593741193</v>
      </c>
      <c r="G47" s="31">
        <v>156</v>
      </c>
      <c r="H47" s="16">
        <f t="shared" si="4"/>
        <v>881.5</v>
      </c>
      <c r="I47" s="16">
        <f t="shared" si="5"/>
        <v>29.690065678607045</v>
      </c>
      <c r="J47" s="7">
        <v>142</v>
      </c>
      <c r="K47" s="8">
        <f t="shared" si="6"/>
        <v>1176</v>
      </c>
      <c r="L47" s="24">
        <f t="shared" si="7"/>
        <v>34.292856398964496</v>
      </c>
      <c r="M47" s="33">
        <v>134</v>
      </c>
      <c r="N47" s="8">
        <f t="shared" si="8"/>
        <v>1356.5</v>
      </c>
      <c r="O47" s="24">
        <f t="shared" si="9"/>
        <v>36.830693721405794</v>
      </c>
      <c r="Q47" s="1"/>
    </row>
    <row r="48" spans="1:15" ht="12.75">
      <c r="A48">
        <v>120</v>
      </c>
      <c r="B48">
        <f t="shared" si="1"/>
        <v>6720</v>
      </c>
      <c r="D48" s="33">
        <v>162</v>
      </c>
      <c r="E48" s="8">
        <f t="shared" si="2"/>
        <v>867.25</v>
      </c>
      <c r="F48" s="15">
        <f t="shared" si="3"/>
        <v>29.449108645254444</v>
      </c>
      <c r="G48" s="31">
        <v>157</v>
      </c>
      <c r="H48" s="16">
        <f t="shared" si="4"/>
        <v>968.5</v>
      </c>
      <c r="I48" s="16">
        <f t="shared" si="5"/>
        <v>31.12073263919087</v>
      </c>
      <c r="J48" s="7">
        <v>143</v>
      </c>
      <c r="K48" s="8">
        <f t="shared" si="6"/>
        <v>1291</v>
      </c>
      <c r="L48" s="24">
        <f t="shared" si="7"/>
        <v>35.93048844644336</v>
      </c>
      <c r="M48" s="33">
        <v>135</v>
      </c>
      <c r="N48" s="8">
        <f t="shared" si="8"/>
        <v>1487.5</v>
      </c>
      <c r="O48" s="24">
        <f t="shared" si="9"/>
        <v>38.568121551353784</v>
      </c>
    </row>
    <row r="49" spans="1:15" ht="12.75">
      <c r="A49">
        <v>130</v>
      </c>
      <c r="B49">
        <f t="shared" si="1"/>
        <v>7020</v>
      </c>
      <c r="D49" s="33">
        <v>163</v>
      </c>
      <c r="E49" s="8">
        <f t="shared" si="2"/>
        <v>942.25</v>
      </c>
      <c r="F49" s="15">
        <f t="shared" si="3"/>
        <v>30.696090956341656</v>
      </c>
      <c r="G49" s="31">
        <v>158</v>
      </c>
      <c r="H49" s="16">
        <f t="shared" si="4"/>
        <v>1053.5</v>
      </c>
      <c r="I49" s="16">
        <f t="shared" si="5"/>
        <v>32.45766473423496</v>
      </c>
      <c r="J49" s="7">
        <v>144</v>
      </c>
      <c r="K49" s="8">
        <f t="shared" si="6"/>
        <v>1404</v>
      </c>
      <c r="L49" s="24">
        <f t="shared" si="7"/>
        <v>37.469987990390386</v>
      </c>
      <c r="M49" s="33">
        <v>136</v>
      </c>
      <c r="N49" s="8">
        <f t="shared" si="8"/>
        <v>1616.5</v>
      </c>
      <c r="O49" s="24">
        <f t="shared" si="9"/>
        <v>40.20572098594925</v>
      </c>
    </row>
    <row r="50" spans="1:15" ht="12.75">
      <c r="A50">
        <v>140</v>
      </c>
      <c r="B50">
        <f t="shared" si="1"/>
        <v>7280</v>
      </c>
      <c r="D50" s="33">
        <v>164</v>
      </c>
      <c r="E50" s="8">
        <f t="shared" si="2"/>
        <v>1015.25</v>
      </c>
      <c r="F50" s="15">
        <f t="shared" si="3"/>
        <v>31.862987932709636</v>
      </c>
      <c r="G50" s="31">
        <v>159</v>
      </c>
      <c r="H50" s="16">
        <f t="shared" si="4"/>
        <v>1136.5</v>
      </c>
      <c r="I50" s="16">
        <f t="shared" si="5"/>
        <v>33.712015662075146</v>
      </c>
      <c r="J50" s="7">
        <v>145</v>
      </c>
      <c r="K50" s="8">
        <f t="shared" si="6"/>
        <v>1515</v>
      </c>
      <c r="L50" s="24">
        <f t="shared" si="7"/>
        <v>38.92300091205713</v>
      </c>
      <c r="M50" s="33">
        <v>137</v>
      </c>
      <c r="N50" s="8">
        <f t="shared" si="8"/>
        <v>1743.5</v>
      </c>
      <c r="O50" s="24">
        <f t="shared" si="9"/>
        <v>41.75523919222593</v>
      </c>
    </row>
    <row r="51" spans="1:15" ht="12.75">
      <c r="A51">
        <v>150</v>
      </c>
      <c r="B51">
        <f t="shared" si="1"/>
        <v>7500</v>
      </c>
      <c r="D51" s="33">
        <v>165</v>
      </c>
      <c r="E51" s="8">
        <f t="shared" si="2"/>
        <v>1086.25</v>
      </c>
      <c r="F51" s="15">
        <f t="shared" si="3"/>
        <v>32.95830699535399</v>
      </c>
      <c r="G51" s="31">
        <v>160</v>
      </c>
      <c r="H51" s="16">
        <f t="shared" si="4"/>
        <v>1217.5</v>
      </c>
      <c r="I51" s="16">
        <f t="shared" si="5"/>
        <v>34.8926926447358</v>
      </c>
      <c r="J51" s="7">
        <v>146</v>
      </c>
      <c r="K51" s="8">
        <f t="shared" si="6"/>
        <v>1624</v>
      </c>
      <c r="L51" s="24">
        <f t="shared" si="7"/>
        <v>40.29888335921977</v>
      </c>
      <c r="M51" s="33">
        <v>138</v>
      </c>
      <c r="N51" s="8">
        <f t="shared" si="8"/>
        <v>1868.5</v>
      </c>
      <c r="O51" s="24">
        <f t="shared" si="9"/>
        <v>43.22614949310197</v>
      </c>
    </row>
    <row r="52" spans="1:15" ht="12.75">
      <c r="A52">
        <v>160</v>
      </c>
      <c r="B52">
        <f t="shared" si="1"/>
        <v>7680</v>
      </c>
      <c r="D52" s="33">
        <v>166</v>
      </c>
      <c r="E52" s="8">
        <f t="shared" si="2"/>
        <v>1155.25</v>
      </c>
      <c r="F52" s="15">
        <f t="shared" si="3"/>
        <v>33.98896879871468</v>
      </c>
      <c r="G52" s="31">
        <v>161</v>
      </c>
      <c r="H52" s="16">
        <f t="shared" si="4"/>
        <v>1296.5</v>
      </c>
      <c r="I52" s="16">
        <f t="shared" si="5"/>
        <v>36.00694377477767</v>
      </c>
      <c r="J52" s="7">
        <v>147</v>
      </c>
      <c r="K52" s="8">
        <f t="shared" si="6"/>
        <v>1731</v>
      </c>
      <c r="L52" s="24">
        <f t="shared" si="7"/>
        <v>41.60528812542944</v>
      </c>
      <c r="M52" s="33">
        <v>139</v>
      </c>
      <c r="N52" s="8">
        <f t="shared" si="8"/>
        <v>1991.5</v>
      </c>
      <c r="O52" s="24">
        <f t="shared" si="9"/>
        <v>44.62622547336936</v>
      </c>
    </row>
    <row r="53" spans="1:15" ht="12.75">
      <c r="A53">
        <v>170</v>
      </c>
      <c r="B53">
        <f t="shared" si="1"/>
        <v>7820</v>
      </c>
      <c r="D53" s="33">
        <v>167</v>
      </c>
      <c r="E53" s="8">
        <f t="shared" si="2"/>
        <v>1222.25</v>
      </c>
      <c r="F53" s="15">
        <f t="shared" si="3"/>
        <v>34.96069221282668</v>
      </c>
      <c r="G53" s="31">
        <v>162</v>
      </c>
      <c r="H53" s="16">
        <f t="shared" si="4"/>
        <v>1373.5</v>
      </c>
      <c r="I53" s="16">
        <f t="shared" si="5"/>
        <v>37.06076092041285</v>
      </c>
      <c r="J53" s="7">
        <v>148</v>
      </c>
      <c r="K53" s="8">
        <f t="shared" si="6"/>
        <v>1836</v>
      </c>
      <c r="L53" s="24">
        <f t="shared" si="7"/>
        <v>42.8485705712571</v>
      </c>
      <c r="M53" s="33">
        <v>140</v>
      </c>
      <c r="N53" s="8">
        <f t="shared" si="8"/>
        <v>2112.5</v>
      </c>
      <c r="O53" s="24">
        <f t="shared" si="9"/>
        <v>45.96194077712559</v>
      </c>
    </row>
    <row r="54" spans="1:15" ht="12.75">
      <c r="A54">
        <v>180</v>
      </c>
      <c r="B54">
        <f t="shared" si="1"/>
        <v>7920</v>
      </c>
      <c r="D54" s="33">
        <v>168</v>
      </c>
      <c r="E54" s="8">
        <f t="shared" si="2"/>
        <v>1287.25</v>
      </c>
      <c r="F54" s="15">
        <f t="shared" si="3"/>
        <v>35.878266401820476</v>
      </c>
      <c r="G54" s="31">
        <v>163</v>
      </c>
      <c r="H54" s="16">
        <f t="shared" si="4"/>
        <v>1448.5</v>
      </c>
      <c r="I54" s="16">
        <f t="shared" si="5"/>
        <v>38.05916446797013</v>
      </c>
      <c r="J54" s="7">
        <v>149</v>
      </c>
      <c r="K54" s="8">
        <f t="shared" si="6"/>
        <v>1939</v>
      </c>
      <c r="L54" s="24">
        <f t="shared" si="7"/>
        <v>44.034077712607996</v>
      </c>
      <c r="M54" s="33">
        <v>141</v>
      </c>
      <c r="N54" s="8">
        <f t="shared" si="8"/>
        <v>2231.5</v>
      </c>
      <c r="O54" s="24">
        <f t="shared" si="9"/>
        <v>47.23875527572673</v>
      </c>
    </row>
    <row r="55" spans="1:15" ht="12.75">
      <c r="A55">
        <v>190</v>
      </c>
      <c r="B55">
        <f t="shared" si="1"/>
        <v>7980</v>
      </c>
      <c r="D55" s="33">
        <v>169</v>
      </c>
      <c r="E55" s="8">
        <f t="shared" si="2"/>
        <v>1350.25</v>
      </c>
      <c r="F55" s="15">
        <f t="shared" si="3"/>
        <v>36.745748053346254</v>
      </c>
      <c r="G55" s="31">
        <v>164</v>
      </c>
      <c r="H55" s="16">
        <f t="shared" si="4"/>
        <v>1521.5</v>
      </c>
      <c r="I55" s="16">
        <f t="shared" si="5"/>
        <v>39.00640972968417</v>
      </c>
      <c r="J55" s="7">
        <v>150</v>
      </c>
      <c r="K55" s="8">
        <f t="shared" si="6"/>
        <v>2040</v>
      </c>
      <c r="L55" s="24">
        <f t="shared" si="7"/>
        <v>45.16635916254486</v>
      </c>
      <c r="M55" s="33">
        <v>142</v>
      </c>
      <c r="N55" s="8">
        <f t="shared" si="8"/>
        <v>2348.5</v>
      </c>
      <c r="O55" s="24">
        <f t="shared" si="9"/>
        <v>48.46132478585372</v>
      </c>
    </row>
    <row r="56" spans="1:15" ht="12.75">
      <c r="A56">
        <v>200</v>
      </c>
      <c r="B56">
        <f t="shared" si="1"/>
        <v>8000</v>
      </c>
      <c r="D56" s="33">
        <v>170</v>
      </c>
      <c r="E56" s="8">
        <f t="shared" si="2"/>
        <v>1411.25</v>
      </c>
      <c r="F56" s="15">
        <f t="shared" si="3"/>
        <v>37.566607512523674</v>
      </c>
      <c r="G56" s="31">
        <v>165</v>
      </c>
      <c r="H56" s="16">
        <f t="shared" si="4"/>
        <v>1592.5</v>
      </c>
      <c r="I56" s="16">
        <f t="shared" si="5"/>
        <v>39.90613987846983</v>
      </c>
      <c r="J56" s="7">
        <v>151</v>
      </c>
      <c r="K56" s="8">
        <f t="shared" si="6"/>
        <v>2139</v>
      </c>
      <c r="L56" s="24">
        <f t="shared" si="7"/>
        <v>46.24932431938871</v>
      </c>
      <c r="M56" s="33">
        <v>143</v>
      </c>
      <c r="N56" s="8">
        <f t="shared" si="8"/>
        <v>2463.5</v>
      </c>
      <c r="O56" s="24">
        <f t="shared" si="9"/>
        <v>49.63365793491348</v>
      </c>
    </row>
    <row r="57" spans="1:15" ht="12.75">
      <c r="A57">
        <v>210</v>
      </c>
      <c r="B57">
        <f t="shared" si="1"/>
        <v>7980</v>
      </c>
      <c r="D57" s="33">
        <v>171</v>
      </c>
      <c r="E57" s="8">
        <f t="shared" si="2"/>
        <v>1470.25</v>
      </c>
      <c r="F57" s="15">
        <f t="shared" si="3"/>
        <v>38.34383914007569</v>
      </c>
      <c r="G57" s="31">
        <v>166</v>
      </c>
      <c r="H57" s="16">
        <f t="shared" si="4"/>
        <v>1661.5</v>
      </c>
      <c r="I57" s="16">
        <f t="shared" si="5"/>
        <v>40.761501444377636</v>
      </c>
      <c r="J57" s="7">
        <v>152</v>
      </c>
      <c r="K57" s="8">
        <f t="shared" si="6"/>
        <v>2236</v>
      </c>
      <c r="L57" s="24">
        <f t="shared" si="7"/>
        <v>47.286361670147556</v>
      </c>
      <c r="M57" s="33">
        <v>144</v>
      </c>
      <c r="N57" s="8">
        <f t="shared" si="8"/>
        <v>2576.5</v>
      </c>
      <c r="O57" s="24">
        <f t="shared" si="9"/>
        <v>50.75923561284193</v>
      </c>
    </row>
    <row r="58" spans="1:15" ht="12.75">
      <c r="A58">
        <v>220</v>
      </c>
      <c r="B58">
        <f t="shared" si="1"/>
        <v>7920</v>
      </c>
      <c r="D58" s="33">
        <v>172</v>
      </c>
      <c r="E58" s="8">
        <f t="shared" si="2"/>
        <v>1527.25</v>
      </c>
      <c r="F58" s="15">
        <f t="shared" si="3"/>
        <v>39.080046059338265</v>
      </c>
      <c r="G58" s="31">
        <v>167</v>
      </c>
      <c r="H58" s="16">
        <f t="shared" si="4"/>
        <v>1728.5</v>
      </c>
      <c r="I58" s="16">
        <f t="shared" si="5"/>
        <v>41.57523301197481</v>
      </c>
      <c r="J58" s="7">
        <v>153</v>
      </c>
      <c r="K58" s="8">
        <f t="shared" si="6"/>
        <v>2331</v>
      </c>
      <c r="L58" s="24">
        <f t="shared" si="7"/>
        <v>48.28043081829324</v>
      </c>
      <c r="M58" s="33">
        <v>145</v>
      </c>
      <c r="N58" s="8">
        <f t="shared" si="8"/>
        <v>2687.5</v>
      </c>
      <c r="O58" s="24">
        <f t="shared" si="9"/>
        <v>51.8411033833193</v>
      </c>
    </row>
    <row r="59" spans="1:15" ht="12.75">
      <c r="A59">
        <v>230</v>
      </c>
      <c r="B59">
        <f t="shared" si="1"/>
        <v>7820</v>
      </c>
      <c r="D59" s="33">
        <v>173</v>
      </c>
      <c r="E59" s="8">
        <f t="shared" si="2"/>
        <v>1582.25</v>
      </c>
      <c r="F59" s="15">
        <f t="shared" si="3"/>
        <v>39.777506206397604</v>
      </c>
      <c r="G59" s="31">
        <v>168</v>
      </c>
      <c r="H59" s="16">
        <f t="shared" si="4"/>
        <v>1793.5</v>
      </c>
      <c r="I59" s="16">
        <f t="shared" si="5"/>
        <v>42.3497343557194</v>
      </c>
      <c r="J59" s="7">
        <v>154</v>
      </c>
      <c r="K59" s="8">
        <f t="shared" si="6"/>
        <v>2424</v>
      </c>
      <c r="L59" s="24">
        <f t="shared" si="7"/>
        <v>49.23413450036468</v>
      </c>
      <c r="M59" s="33">
        <v>146</v>
      </c>
      <c r="N59" s="8">
        <f t="shared" si="8"/>
        <v>2796.5</v>
      </c>
      <c r="O59" s="24">
        <f t="shared" si="9"/>
        <v>52.88194398847304</v>
      </c>
    </row>
    <row r="60" spans="1:15" ht="12.75">
      <c r="A60">
        <v>240</v>
      </c>
      <c r="B60">
        <f t="shared" si="1"/>
        <v>7680</v>
      </c>
      <c r="D60" s="33">
        <v>174</v>
      </c>
      <c r="E60" s="8">
        <f t="shared" si="2"/>
        <v>1635.25</v>
      </c>
      <c r="F60" s="15">
        <f t="shared" si="3"/>
        <v>40.4382244911915</v>
      </c>
      <c r="G60" s="31">
        <v>169</v>
      </c>
      <c r="H60" s="16">
        <f t="shared" si="4"/>
        <v>1856.5</v>
      </c>
      <c r="I60" s="16">
        <f t="shared" si="5"/>
        <v>43.087121045621046</v>
      </c>
      <c r="J60" s="7">
        <v>155</v>
      </c>
      <c r="K60" s="8">
        <f t="shared" si="6"/>
        <v>2515</v>
      </c>
      <c r="L60" s="24">
        <f t="shared" si="7"/>
        <v>50.149775672479336</v>
      </c>
      <c r="M60" s="33">
        <v>147</v>
      </c>
      <c r="N60" s="8">
        <f t="shared" si="8"/>
        <v>2903.5</v>
      </c>
      <c r="O60" s="24">
        <f t="shared" si="9"/>
        <v>53.884134956404374</v>
      </c>
    </row>
    <row r="61" spans="1:15" ht="13.5" thickBot="1">
      <c r="A61">
        <v>250</v>
      </c>
      <c r="B61">
        <f t="shared" si="1"/>
        <v>7500</v>
      </c>
      <c r="D61" s="34">
        <v>175</v>
      </c>
      <c r="E61" s="11">
        <f t="shared" si="2"/>
        <v>1686.25</v>
      </c>
      <c r="F61" s="35">
        <f t="shared" si="3"/>
        <v>41.063974478854334</v>
      </c>
      <c r="G61" s="32">
        <v>170</v>
      </c>
      <c r="H61" s="19">
        <f t="shared" si="4"/>
        <v>1917.5</v>
      </c>
      <c r="I61" s="19">
        <f t="shared" si="5"/>
        <v>43.78926809162263</v>
      </c>
      <c r="J61" s="7">
        <v>156</v>
      </c>
      <c r="K61" s="8">
        <f t="shared" si="6"/>
        <v>2604</v>
      </c>
      <c r="L61" s="24">
        <f t="shared" si="7"/>
        <v>51.02940328869229</v>
      </c>
      <c r="M61" s="33">
        <v>148</v>
      </c>
      <c r="N61" s="8">
        <f t="shared" si="8"/>
        <v>3008.5</v>
      </c>
      <c r="O61" s="24">
        <f t="shared" si="9"/>
        <v>54.849794894785155</v>
      </c>
    </row>
    <row r="62" spans="1:15" ht="12.75">
      <c r="A62">
        <v>260</v>
      </c>
      <c r="B62">
        <f t="shared" si="1"/>
        <v>7280</v>
      </c>
      <c r="D62" s="14"/>
      <c r="E62" s="8"/>
      <c r="F62" s="8"/>
      <c r="G62" s="8"/>
      <c r="H62" s="8"/>
      <c r="I62" s="8"/>
      <c r="J62" s="7">
        <v>157</v>
      </c>
      <c r="K62" s="8">
        <f t="shared" si="6"/>
        <v>2691</v>
      </c>
      <c r="L62" s="24">
        <f t="shared" si="7"/>
        <v>51.87484939737175</v>
      </c>
      <c r="M62" s="33">
        <v>149</v>
      </c>
      <c r="N62" s="8">
        <f t="shared" si="8"/>
        <v>3111.5</v>
      </c>
      <c r="O62" s="24">
        <f t="shared" si="9"/>
        <v>55.780821076782296</v>
      </c>
    </row>
    <row r="63" spans="1:15" ht="12.75">
      <c r="A63">
        <v>270</v>
      </c>
      <c r="B63">
        <f t="shared" si="1"/>
        <v>7020</v>
      </c>
      <c r="D63" s="14"/>
      <c r="E63" s="8"/>
      <c r="F63" s="8"/>
      <c r="G63" s="8"/>
      <c r="H63" s="8"/>
      <c r="I63" s="8"/>
      <c r="J63" s="7">
        <v>158</v>
      </c>
      <c r="K63" s="8">
        <f t="shared" si="6"/>
        <v>2776</v>
      </c>
      <c r="L63" s="24">
        <f t="shared" si="7"/>
        <v>52.687759489277965</v>
      </c>
      <c r="M63" s="33">
        <v>150</v>
      </c>
      <c r="N63" s="8">
        <f t="shared" si="8"/>
        <v>3212.5</v>
      </c>
      <c r="O63" s="24">
        <f t="shared" si="9"/>
        <v>56.67892024377317</v>
      </c>
    </row>
    <row r="64" spans="1:15" ht="12.75">
      <c r="A64">
        <v>280</v>
      </c>
      <c r="B64">
        <f t="shared" si="1"/>
        <v>6720</v>
      </c>
      <c r="D64" s="14"/>
      <c r="E64" s="8"/>
      <c r="F64" s="8"/>
      <c r="G64" s="8"/>
      <c r="H64" s="8"/>
      <c r="I64" s="8"/>
      <c r="J64" s="7">
        <v>159</v>
      </c>
      <c r="K64" s="8">
        <f t="shared" si="6"/>
        <v>2859</v>
      </c>
      <c r="L64" s="24">
        <f t="shared" si="7"/>
        <v>53.4696175411794</v>
      </c>
      <c r="M64" s="33">
        <v>151</v>
      </c>
      <c r="N64" s="8">
        <f t="shared" si="8"/>
        <v>3311.5</v>
      </c>
      <c r="O64" s="24">
        <f t="shared" si="9"/>
        <v>57.54563406549623</v>
      </c>
    </row>
    <row r="65" spans="1:15" ht="12.75">
      <c r="A65">
        <v>290</v>
      </c>
      <c r="B65">
        <f t="shared" si="1"/>
        <v>6380</v>
      </c>
      <c r="D65" s="14"/>
      <c r="E65" s="8"/>
      <c r="F65" s="8"/>
      <c r="G65" s="8"/>
      <c r="H65" s="8"/>
      <c r="I65" s="8"/>
      <c r="J65" s="7">
        <v>160</v>
      </c>
      <c r="K65" s="8">
        <f t="shared" si="6"/>
        <v>2940</v>
      </c>
      <c r="L65" s="24">
        <f t="shared" si="7"/>
        <v>54.22176684690383</v>
      </c>
      <c r="M65" s="33">
        <v>152</v>
      </c>
      <c r="N65" s="8">
        <f t="shared" si="8"/>
        <v>3408.5</v>
      </c>
      <c r="O65" s="24">
        <f t="shared" si="9"/>
        <v>58.382360349680965</v>
      </c>
    </row>
    <row r="66" spans="1:15" ht="13.5" thickBot="1">
      <c r="A66">
        <v>300</v>
      </c>
      <c r="B66">
        <f t="shared" si="1"/>
        <v>6000</v>
      </c>
      <c r="D66" s="14"/>
      <c r="E66" s="8"/>
      <c r="F66" s="8"/>
      <c r="G66" s="8"/>
      <c r="H66" s="8"/>
      <c r="I66" s="8"/>
      <c r="J66" s="7">
        <v>161</v>
      </c>
      <c r="K66" s="8">
        <f t="shared" si="6"/>
        <v>3019</v>
      </c>
      <c r="L66" s="24">
        <f t="shared" si="7"/>
        <v>54.945427471264615</v>
      </c>
      <c r="M66" s="34">
        <v>153</v>
      </c>
      <c r="N66" s="11">
        <f t="shared" si="8"/>
        <v>3503.5</v>
      </c>
      <c r="O66" s="25">
        <f t="shared" si="9"/>
        <v>59.19037083850717</v>
      </c>
    </row>
    <row r="67" spans="1:15" ht="13.5" thickBot="1">
      <c r="A67">
        <v>310</v>
      </c>
      <c r="B67">
        <f t="shared" si="1"/>
        <v>5580</v>
      </c>
      <c r="D67" s="14"/>
      <c r="E67" s="8"/>
      <c r="F67" s="8"/>
      <c r="G67" s="8"/>
      <c r="H67" s="8"/>
      <c r="I67" s="8"/>
      <c r="J67" s="10">
        <v>162</v>
      </c>
      <c r="K67" s="11">
        <f t="shared" si="6"/>
        <v>3096</v>
      </c>
      <c r="L67" s="25">
        <f t="shared" si="7"/>
        <v>55.641710972974224</v>
      </c>
      <c r="M67" s="14"/>
      <c r="N67" s="8"/>
      <c r="O67" s="8"/>
    </row>
    <row r="68" spans="1:13" ht="12.75">
      <c r="A68">
        <v>320</v>
      </c>
      <c r="B68">
        <f aca="true" t="shared" si="10" ref="B68:B85">$B$1*A68-$B$2*A68^2</f>
        <v>5120</v>
      </c>
      <c r="D68" s="1"/>
      <c r="M68" s="1"/>
    </row>
    <row r="69" spans="1:13" ht="12.75">
      <c r="A69">
        <v>330</v>
      </c>
      <c r="B69">
        <f t="shared" si="10"/>
        <v>4620</v>
      </c>
      <c r="D69" s="1"/>
      <c r="M69" s="1"/>
    </row>
    <row r="70" spans="1:13" ht="12.75">
      <c r="A70">
        <v>340</v>
      </c>
      <c r="B70">
        <f t="shared" si="10"/>
        <v>4080</v>
      </c>
      <c r="D70" s="1"/>
      <c r="M70" s="1"/>
    </row>
    <row r="71" spans="1:13" ht="12.75">
      <c r="A71">
        <v>350</v>
      </c>
      <c r="B71">
        <f t="shared" si="10"/>
        <v>3500</v>
      </c>
      <c r="D71" s="1"/>
      <c r="M71" s="1"/>
    </row>
    <row r="72" spans="1:13" ht="12.75">
      <c r="A72">
        <v>360</v>
      </c>
      <c r="B72">
        <f t="shared" si="10"/>
        <v>2880</v>
      </c>
      <c r="D72" s="1"/>
      <c r="M72" s="1"/>
    </row>
    <row r="73" spans="1:13" ht="12.75">
      <c r="A73">
        <v>370</v>
      </c>
      <c r="B73">
        <f t="shared" si="10"/>
        <v>2220</v>
      </c>
      <c r="D73" s="1"/>
      <c r="M73" s="1"/>
    </row>
    <row r="74" spans="1:13" ht="12.75">
      <c r="A74">
        <v>380</v>
      </c>
      <c r="B74">
        <f t="shared" si="10"/>
        <v>1520</v>
      </c>
      <c r="D74" s="1"/>
      <c r="M74" s="1"/>
    </row>
    <row r="75" spans="1:13" ht="12.75">
      <c r="A75">
        <v>390</v>
      </c>
      <c r="B75">
        <f t="shared" si="10"/>
        <v>780</v>
      </c>
      <c r="D75" s="1"/>
      <c r="M75" s="1"/>
    </row>
    <row r="76" spans="1:13" ht="12.75">
      <c r="A76">
        <v>400</v>
      </c>
      <c r="B76">
        <f t="shared" si="10"/>
        <v>0</v>
      </c>
      <c r="D76" s="1"/>
      <c r="M76" s="1"/>
    </row>
    <row r="77" spans="1:13" ht="12.75">
      <c r="A77">
        <v>410</v>
      </c>
      <c r="B77">
        <f t="shared" si="10"/>
        <v>-820</v>
      </c>
      <c r="D77" s="1"/>
      <c r="M77" s="1"/>
    </row>
    <row r="78" spans="1:13" ht="12.75">
      <c r="A78">
        <v>420</v>
      </c>
      <c r="B78">
        <f t="shared" si="10"/>
        <v>-1680</v>
      </c>
      <c r="D78" s="1"/>
      <c r="M78" s="1"/>
    </row>
    <row r="79" spans="1:13" ht="12.75">
      <c r="A79">
        <v>430</v>
      </c>
      <c r="B79">
        <f t="shared" si="10"/>
        <v>-2580</v>
      </c>
      <c r="D79" s="1"/>
      <c r="M79" s="1"/>
    </row>
    <row r="80" spans="1:13" ht="12.75">
      <c r="A80">
        <v>440</v>
      </c>
      <c r="B80">
        <f t="shared" si="10"/>
        <v>-3520</v>
      </c>
      <c r="D80" s="1"/>
      <c r="M80" s="1"/>
    </row>
    <row r="81" spans="1:13" ht="12.75">
      <c r="A81">
        <v>450</v>
      </c>
      <c r="B81">
        <f t="shared" si="10"/>
        <v>-4500</v>
      </c>
      <c r="D81" s="1"/>
      <c r="M81" s="1"/>
    </row>
    <row r="82" spans="1:13" ht="12.75">
      <c r="A82">
        <v>460</v>
      </c>
      <c r="B82">
        <f t="shared" si="10"/>
        <v>-5520</v>
      </c>
      <c r="D82" s="1"/>
      <c r="M82" s="1"/>
    </row>
    <row r="83" spans="1:13" ht="12.75">
      <c r="A83">
        <v>470</v>
      </c>
      <c r="B83">
        <f t="shared" si="10"/>
        <v>-6580</v>
      </c>
      <c r="D83" s="1"/>
      <c r="M83" s="1"/>
    </row>
    <row r="84" spans="1:13" ht="12.75">
      <c r="A84">
        <v>480</v>
      </c>
      <c r="B84">
        <f t="shared" si="10"/>
        <v>-7680</v>
      </c>
      <c r="D84" s="1"/>
      <c r="M84" s="1"/>
    </row>
    <row r="85" spans="1:13" ht="12.75">
      <c r="A85">
        <v>490</v>
      </c>
      <c r="B85">
        <f t="shared" si="10"/>
        <v>-8820</v>
      </c>
      <c r="D85" s="1"/>
      <c r="M85" s="1"/>
    </row>
    <row r="86" ht="12.75">
      <c r="M86" s="1"/>
    </row>
    <row r="87" ht="12.75">
      <c r="M87" s="1"/>
    </row>
    <row r="88" ht="12.75">
      <c r="M88" s="1"/>
    </row>
    <row r="89" ht="12.75">
      <c r="M89" s="1"/>
    </row>
    <row r="90" ht="12.75">
      <c r="M90" s="1"/>
    </row>
    <row r="91" ht="12.75">
      <c r="M91" s="1"/>
    </row>
    <row r="92" ht="12.75">
      <c r="M92" s="1"/>
    </row>
    <row r="93" ht="12.75">
      <c r="M93" s="1"/>
    </row>
    <row r="94" ht="12.75">
      <c r="M94" s="1"/>
    </row>
    <row r="95" spans="1:13" ht="12.75">
      <c r="A95" t="s">
        <v>15</v>
      </c>
      <c r="M95" s="1"/>
    </row>
    <row r="96" ht="12.75">
      <c r="M96" s="1"/>
    </row>
    <row r="97" spans="1:13" ht="12.75">
      <c r="A97" t="s">
        <v>16</v>
      </c>
      <c r="B97" t="s">
        <v>17</v>
      </c>
      <c r="M97" s="1"/>
    </row>
    <row r="98" spans="1:13" ht="12.75">
      <c r="A98">
        <v>140</v>
      </c>
      <c r="B98">
        <f>80*A98-0.2*A98^2</f>
        <v>7280</v>
      </c>
      <c r="M98" s="1"/>
    </row>
    <row r="99" spans="1:13" ht="12.75">
      <c r="A99">
        <v>165</v>
      </c>
      <c r="B99">
        <f>80*A99-0.2*A99^2</f>
        <v>7755</v>
      </c>
      <c r="M99" s="1"/>
    </row>
    <row r="100" spans="1:13" ht="12.75">
      <c r="A100">
        <v>135</v>
      </c>
      <c r="B100">
        <f>80*A100-0.2*A100^2</f>
        <v>7155</v>
      </c>
      <c r="M100" s="1"/>
    </row>
    <row r="101" spans="1:13" ht="12.75">
      <c r="A101">
        <v>180</v>
      </c>
      <c r="B101">
        <f>80*A101-0.2*A101^2</f>
        <v>7920</v>
      </c>
      <c r="M101" s="1"/>
    </row>
    <row r="102" ht="12.75">
      <c r="M102" s="1"/>
    </row>
    <row r="103" spans="1:13" ht="12.75">
      <c r="A103" t="s">
        <v>8</v>
      </c>
      <c r="B103" t="s">
        <v>18</v>
      </c>
      <c r="M103" s="1"/>
    </row>
    <row r="104" spans="1:13" ht="12.75">
      <c r="A104">
        <f>A98*G5+A99*H5+A100*I5+A101*J5</f>
        <v>156.25</v>
      </c>
      <c r="B104">
        <f>B98*G5+B99*H5+B100*I5+B101*J5</f>
        <v>7537.75</v>
      </c>
      <c r="M104" s="1"/>
    </row>
    <row r="105" spans="1:13" ht="12.75">
      <c r="A105" t="s">
        <v>19</v>
      </c>
      <c r="M105" s="1"/>
    </row>
    <row r="106" spans="1:13" ht="12.75">
      <c r="A106">
        <f>80*A104-0.2*A104^2</f>
        <v>7617.1875</v>
      </c>
      <c r="M106" s="1"/>
    </row>
    <row r="107" ht="12.75">
      <c r="M107" s="1"/>
    </row>
    <row r="108" ht="12.75">
      <c r="M108" s="1"/>
    </row>
    <row r="109" ht="12.75">
      <c r="M109" s="1"/>
    </row>
    <row r="110" ht="12.75">
      <c r="M110" s="1"/>
    </row>
    <row r="111" ht="12.75">
      <c r="M111" s="1"/>
    </row>
    <row r="112" ht="12.75">
      <c r="M112" s="1"/>
    </row>
    <row r="113" ht="12.75">
      <c r="M113" s="1"/>
    </row>
    <row r="114" ht="12.75">
      <c r="M114" s="1"/>
    </row>
    <row r="115" ht="12.75">
      <c r="M115" s="1"/>
    </row>
    <row r="116" ht="12.75">
      <c r="M116" s="1"/>
    </row>
    <row r="117" ht="12.75">
      <c r="M117" s="1"/>
    </row>
    <row r="118" ht="12.75">
      <c r="M118" s="1"/>
    </row>
    <row r="119" ht="12.75">
      <c r="M119" s="1"/>
    </row>
    <row r="120" ht="12.75">
      <c r="M120" s="1"/>
    </row>
    <row r="121" ht="12.75">
      <c r="M121" s="1"/>
    </row>
    <row r="122" ht="12.75">
      <c r="M122" s="1"/>
    </row>
    <row r="123" ht="12.75">
      <c r="M123" s="1"/>
    </row>
    <row r="124" ht="12.75">
      <c r="M124" s="1"/>
    </row>
    <row r="125" ht="12.75">
      <c r="M125" s="1"/>
    </row>
    <row r="126" ht="12.75">
      <c r="M126" s="1"/>
    </row>
    <row r="127" ht="12.75">
      <c r="M127" s="1"/>
    </row>
    <row r="128" ht="12.75">
      <c r="M128" s="1"/>
    </row>
    <row r="129" ht="12.75">
      <c r="M129" s="1"/>
    </row>
    <row r="130" ht="12.75">
      <c r="M130" s="1"/>
    </row>
    <row r="131" ht="12.75">
      <c r="M131" s="1"/>
    </row>
    <row r="132" ht="12.75">
      <c r="M132" s="1"/>
    </row>
    <row r="133" ht="12.75">
      <c r="M133" s="1"/>
    </row>
    <row r="134" ht="12.75">
      <c r="M134" s="1"/>
    </row>
    <row r="135" ht="12.75">
      <c r="M135" s="1"/>
    </row>
    <row r="136" ht="12.75">
      <c r="M136" s="1"/>
    </row>
    <row r="137" ht="12.75">
      <c r="M137" s="1"/>
    </row>
    <row r="138" ht="12.75">
      <c r="M138" s="1"/>
    </row>
    <row r="139" ht="12.75">
      <c r="M139" s="1"/>
    </row>
    <row r="140" ht="12.75">
      <c r="M140" s="1"/>
    </row>
    <row r="141" ht="12.75">
      <c r="M141" s="1"/>
    </row>
    <row r="142" ht="12.75">
      <c r="M142" s="1"/>
    </row>
    <row r="143" ht="12.75">
      <c r="M143" s="1"/>
    </row>
    <row r="144" ht="12.75">
      <c r="M144" s="1"/>
    </row>
    <row r="145" ht="12.75">
      <c r="M145" s="1"/>
    </row>
    <row r="146" ht="12.75">
      <c r="M146" s="1"/>
    </row>
    <row r="147" ht="12.75">
      <c r="M147" s="1"/>
    </row>
    <row r="148" ht="12.75">
      <c r="M148" s="1"/>
    </row>
    <row r="149" ht="12.75">
      <c r="M149" s="1"/>
    </row>
    <row r="150" ht="12.75">
      <c r="M150" s="1"/>
    </row>
    <row r="151" ht="12.75">
      <c r="M151" s="1"/>
    </row>
    <row r="152" ht="12.75">
      <c r="M152" s="1"/>
    </row>
    <row r="153" ht="12.75">
      <c r="M153" s="1"/>
    </row>
    <row r="154" ht="12.75">
      <c r="M154" s="1"/>
    </row>
    <row r="155" ht="12.75">
      <c r="M155" s="1"/>
    </row>
    <row r="156" ht="12.75">
      <c r="M156" s="1"/>
    </row>
    <row r="157" ht="12.75">
      <c r="M157" s="1"/>
    </row>
    <row r="158" ht="12.75">
      <c r="M158" s="1"/>
    </row>
    <row r="159" ht="12.75">
      <c r="M159" s="1"/>
    </row>
    <row r="160" ht="12.75">
      <c r="M160" s="1"/>
    </row>
    <row r="161" ht="12.75">
      <c r="M161" s="1"/>
    </row>
    <row r="162" ht="12.75">
      <c r="M162" s="1"/>
    </row>
    <row r="163" ht="12.75">
      <c r="M163" s="1"/>
    </row>
    <row r="164" ht="12.75">
      <c r="M164" s="1"/>
    </row>
    <row r="165" ht="12.75">
      <c r="M165" s="1"/>
    </row>
    <row r="166" ht="12.75">
      <c r="M166" s="1"/>
    </row>
    <row r="167" ht="12.75">
      <c r="M167" s="1"/>
    </row>
    <row r="168" ht="12.75">
      <c r="M168" s="1"/>
    </row>
    <row r="169" ht="12.75">
      <c r="M169" s="1"/>
    </row>
    <row r="170" ht="12.75">
      <c r="M170" s="1"/>
    </row>
    <row r="171" ht="12.75">
      <c r="M171" s="1"/>
    </row>
    <row r="172" ht="12.75">
      <c r="M172" s="1"/>
    </row>
    <row r="173" ht="12.75">
      <c r="M173" s="1"/>
    </row>
    <row r="174" ht="12.75">
      <c r="M174" s="1"/>
    </row>
    <row r="175" ht="12.75">
      <c r="M175" s="1"/>
    </row>
    <row r="176" ht="12.75">
      <c r="M176" s="1"/>
    </row>
    <row r="177" ht="12.75">
      <c r="M177" s="1"/>
    </row>
    <row r="178" ht="12.75">
      <c r="M178" s="1"/>
    </row>
    <row r="179" ht="12.75">
      <c r="M179" s="1"/>
    </row>
    <row r="180" ht="12.75">
      <c r="M180" s="1"/>
    </row>
  </sheetData>
  <mergeCells count="14">
    <mergeCell ref="R4:S4"/>
    <mergeCell ref="D36:F36"/>
    <mergeCell ref="G36:I36"/>
    <mergeCell ref="J36:L36"/>
    <mergeCell ref="M36:O36"/>
    <mergeCell ref="D35:F35"/>
    <mergeCell ref="G35:I35"/>
    <mergeCell ref="J35:L35"/>
    <mergeCell ref="M35:O35"/>
    <mergeCell ref="D33:O34"/>
    <mergeCell ref="G4:J4"/>
    <mergeCell ref="A4:E4"/>
    <mergeCell ref="A19:E19"/>
    <mergeCell ref="A33:B34"/>
  </mergeCells>
  <printOptions/>
  <pageMargins left="0.75" right="0.75" top="1" bottom="1" header="0.4921259845" footer="0.4921259845"/>
  <pageSetup horizontalDpi="600" verticalDpi="600" orientation="landscape" paperSize="9" r:id="rId5"/>
  <drawing r:id="rId4"/>
  <legacyDrawing r:id="rId3"/>
  <oleObjects>
    <oleObject progId="Equation.3" shapeId="47512" r:id="rId1"/>
    <oleObject progId="Equation.3" shapeId="22388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8"/>
  <sheetViews>
    <sheetView workbookViewId="0" topLeftCell="A25">
      <selection activeCell="N24" sqref="N24"/>
    </sheetView>
  </sheetViews>
  <sheetFormatPr defaultColWidth="11.421875" defaultRowHeight="12.75"/>
  <sheetData>
    <row r="1" spans="1:12" ht="12.75">
      <c r="A1" s="46" t="s">
        <v>20</v>
      </c>
      <c r="B1" s="46"/>
      <c r="C1" s="46"/>
      <c r="E1" s="46" t="s">
        <v>21</v>
      </c>
      <c r="F1" s="46"/>
      <c r="G1" s="46"/>
      <c r="J1" s="46" t="s">
        <v>22</v>
      </c>
      <c r="K1" s="46"/>
      <c r="L1" s="46"/>
    </row>
    <row r="2" spans="1:12" ht="12.75">
      <c r="A2" s="46" t="s">
        <v>13</v>
      </c>
      <c r="B2" s="46"/>
      <c r="C2" s="46"/>
      <c r="E2" s="46" t="s">
        <v>12</v>
      </c>
      <c r="F2" s="46"/>
      <c r="G2" s="46"/>
      <c r="J2" s="46" t="s">
        <v>23</v>
      </c>
      <c r="K2" s="46"/>
      <c r="L2" s="46"/>
    </row>
    <row r="3" spans="1:12" ht="12.75">
      <c r="A3" t="s">
        <v>9</v>
      </c>
      <c r="B3" t="s">
        <v>8</v>
      </c>
      <c r="C3" t="s">
        <v>10</v>
      </c>
      <c r="E3" t="s">
        <v>9</v>
      </c>
      <c r="F3" t="s">
        <v>8</v>
      </c>
      <c r="G3" t="s">
        <v>10</v>
      </c>
      <c r="J3" t="s">
        <v>9</v>
      </c>
      <c r="K3" t="s">
        <v>8</v>
      </c>
      <c r="L3" t="s">
        <v>10</v>
      </c>
    </row>
    <row r="4" spans="1:12" ht="12.75">
      <c r="A4">
        <v>51</v>
      </c>
      <c r="B4">
        <v>133</v>
      </c>
      <c r="C4">
        <f>SQRT(A4)</f>
        <v>7.14142842854285</v>
      </c>
      <c r="D4">
        <f>80*B4-0.2*B4^2-0.2*A4</f>
        <v>7092</v>
      </c>
      <c r="E4">
        <v>214</v>
      </c>
      <c r="F4">
        <v>106</v>
      </c>
      <c r="G4">
        <f>SQRT(E4)</f>
        <v>14.628738838327793</v>
      </c>
      <c r="H4">
        <f>80*F4-0.1*F4^2-0.1*E4</f>
        <v>7335</v>
      </c>
      <c r="J4">
        <v>212.3333333</v>
      </c>
      <c r="K4">
        <v>111</v>
      </c>
      <c r="L4">
        <f>SQRT(J4)</f>
        <v>14.571661995119156</v>
      </c>
    </row>
    <row r="5" spans="1:12" ht="12.75">
      <c r="A5">
        <v>184</v>
      </c>
      <c r="B5">
        <v>134</v>
      </c>
      <c r="C5">
        <f aca="true" t="shared" si="0" ref="C5:C68">SQRT(A5)</f>
        <v>13.564659966250536</v>
      </c>
      <c r="D5">
        <f aca="true" t="shared" si="1" ref="D5:D68">80*B5-0.2*B5^2-0.2*A5</f>
        <v>7091.999999999999</v>
      </c>
      <c r="E5">
        <v>801</v>
      </c>
      <c r="F5">
        <v>107</v>
      </c>
      <c r="G5">
        <f aca="true" t="shared" si="2" ref="G5:G68">SQRT(E5)</f>
        <v>28.30194339616981</v>
      </c>
      <c r="H5">
        <f aca="true" t="shared" si="3" ref="H5:H68">80*F5-0.1*F5^2-0.1*E5</f>
        <v>7335</v>
      </c>
      <c r="J5">
        <v>522.6666667</v>
      </c>
      <c r="K5">
        <v>112</v>
      </c>
      <c r="L5">
        <f aca="true" t="shared" si="4" ref="L5:L68">SQRT(J5)</f>
        <v>22.86190426670534</v>
      </c>
    </row>
    <row r="6" spans="1:12" ht="12.75">
      <c r="A6">
        <v>315</v>
      </c>
      <c r="B6">
        <v>135</v>
      </c>
      <c r="C6">
        <f t="shared" si="0"/>
        <v>17.74823934929885</v>
      </c>
      <c r="D6">
        <f t="shared" si="1"/>
        <v>7092</v>
      </c>
      <c r="E6">
        <v>1386</v>
      </c>
      <c r="F6">
        <v>108</v>
      </c>
      <c r="G6">
        <f t="shared" si="2"/>
        <v>37.22902093797257</v>
      </c>
      <c r="H6">
        <f t="shared" si="3"/>
        <v>7335</v>
      </c>
      <c r="J6">
        <v>831</v>
      </c>
      <c r="K6">
        <v>113</v>
      </c>
      <c r="L6">
        <f t="shared" si="4"/>
        <v>28.827070610799147</v>
      </c>
    </row>
    <row r="7" spans="1:12" ht="12.75">
      <c r="A7">
        <v>444</v>
      </c>
      <c r="B7">
        <v>136</v>
      </c>
      <c r="C7">
        <f t="shared" si="0"/>
        <v>21.071307505705477</v>
      </c>
      <c r="D7">
        <f t="shared" si="1"/>
        <v>7091.999999999999</v>
      </c>
      <c r="E7">
        <v>1969</v>
      </c>
      <c r="F7">
        <v>109</v>
      </c>
      <c r="G7">
        <f t="shared" si="2"/>
        <v>44.37341546466758</v>
      </c>
      <c r="H7">
        <f t="shared" si="3"/>
        <v>7335</v>
      </c>
      <c r="J7">
        <v>1137.333333</v>
      </c>
      <c r="K7">
        <v>114</v>
      </c>
      <c r="L7">
        <f t="shared" si="4"/>
        <v>33.72437298156928</v>
      </c>
    </row>
    <row r="8" spans="1:12" ht="12.75">
      <c r="A8">
        <v>571</v>
      </c>
      <c r="B8">
        <v>137</v>
      </c>
      <c r="C8">
        <f t="shared" si="0"/>
        <v>23.895606290697042</v>
      </c>
      <c r="D8">
        <f t="shared" si="1"/>
        <v>7092</v>
      </c>
      <c r="E8">
        <v>2550</v>
      </c>
      <c r="F8">
        <v>110</v>
      </c>
      <c r="G8">
        <f t="shared" si="2"/>
        <v>50.49752469181039</v>
      </c>
      <c r="H8">
        <f t="shared" si="3"/>
        <v>7335</v>
      </c>
      <c r="J8">
        <v>1441.666667</v>
      </c>
      <c r="K8">
        <v>115</v>
      </c>
      <c r="L8">
        <f t="shared" si="4"/>
        <v>37.96928583737124</v>
      </c>
    </row>
    <row r="9" spans="1:12" ht="12.75">
      <c r="A9">
        <v>696</v>
      </c>
      <c r="B9">
        <v>138</v>
      </c>
      <c r="C9">
        <f t="shared" si="0"/>
        <v>26.38181191654584</v>
      </c>
      <c r="D9">
        <f t="shared" si="1"/>
        <v>7092</v>
      </c>
      <c r="E9">
        <v>3129</v>
      </c>
      <c r="F9">
        <v>111</v>
      </c>
      <c r="G9">
        <f t="shared" si="2"/>
        <v>55.937465083787984</v>
      </c>
      <c r="H9">
        <f t="shared" si="3"/>
        <v>7335</v>
      </c>
      <c r="J9">
        <v>1744</v>
      </c>
      <c r="K9">
        <v>116</v>
      </c>
      <c r="L9">
        <f t="shared" si="4"/>
        <v>41.7612260356422</v>
      </c>
    </row>
    <row r="10" spans="1:12" ht="12.75">
      <c r="A10">
        <v>819</v>
      </c>
      <c r="B10">
        <v>139</v>
      </c>
      <c r="C10">
        <f t="shared" si="0"/>
        <v>28.61817604250837</v>
      </c>
      <c r="D10">
        <f t="shared" si="1"/>
        <v>7091.999999999999</v>
      </c>
      <c r="E10">
        <v>3706</v>
      </c>
      <c r="F10">
        <v>112</v>
      </c>
      <c r="G10">
        <f t="shared" si="2"/>
        <v>60.876925020897694</v>
      </c>
      <c r="H10">
        <f t="shared" si="3"/>
        <v>7335</v>
      </c>
      <c r="J10">
        <v>2044.333333</v>
      </c>
      <c r="K10">
        <v>117</v>
      </c>
      <c r="L10">
        <f t="shared" si="4"/>
        <v>45.2143045174865</v>
      </c>
    </row>
    <row r="11" spans="1:12" ht="12.75">
      <c r="A11">
        <v>940</v>
      </c>
      <c r="B11">
        <v>140</v>
      </c>
      <c r="C11">
        <f t="shared" si="0"/>
        <v>30.659419433511783</v>
      </c>
      <c r="D11">
        <f t="shared" si="1"/>
        <v>7092</v>
      </c>
      <c r="E11">
        <v>4281</v>
      </c>
      <c r="F11">
        <v>113</v>
      </c>
      <c r="G11">
        <f t="shared" si="2"/>
        <v>65.42935121182236</v>
      </c>
      <c r="H11">
        <f t="shared" si="3"/>
        <v>7335</v>
      </c>
      <c r="J11">
        <v>2342.666667</v>
      </c>
      <c r="K11">
        <v>118</v>
      </c>
      <c r="L11">
        <f t="shared" si="4"/>
        <v>48.401101919274524</v>
      </c>
    </row>
    <row r="12" spans="1:12" ht="12.75">
      <c r="A12">
        <v>1059</v>
      </c>
      <c r="B12">
        <v>141</v>
      </c>
      <c r="C12">
        <f t="shared" si="0"/>
        <v>32.54228019054596</v>
      </c>
      <c r="D12">
        <f t="shared" si="1"/>
        <v>7091.999999999999</v>
      </c>
      <c r="E12">
        <v>4854</v>
      </c>
      <c r="F12">
        <v>114</v>
      </c>
      <c r="G12">
        <f t="shared" si="2"/>
        <v>69.67065379340143</v>
      </c>
      <c r="H12">
        <f t="shared" si="3"/>
        <v>7335</v>
      </c>
      <c r="J12">
        <v>2639</v>
      </c>
      <c r="K12">
        <v>119</v>
      </c>
      <c r="L12">
        <f t="shared" si="4"/>
        <v>51.37119815616529</v>
      </c>
    </row>
    <row r="13" spans="1:12" ht="12.75">
      <c r="A13">
        <v>1176</v>
      </c>
      <c r="B13">
        <v>142</v>
      </c>
      <c r="C13">
        <f t="shared" si="0"/>
        <v>34.292856398964496</v>
      </c>
      <c r="D13">
        <f t="shared" si="1"/>
        <v>7092</v>
      </c>
      <c r="E13">
        <v>5425</v>
      </c>
      <c r="F13">
        <v>115</v>
      </c>
      <c r="G13">
        <f t="shared" si="2"/>
        <v>73.65459931328118</v>
      </c>
      <c r="H13">
        <f t="shared" si="3"/>
        <v>7335</v>
      </c>
      <c r="J13">
        <v>2933.333333</v>
      </c>
      <c r="K13">
        <v>120</v>
      </c>
      <c r="L13">
        <f t="shared" si="4"/>
        <v>54.160256027829114</v>
      </c>
    </row>
    <row r="14" spans="1:12" ht="12.75">
      <c r="A14">
        <v>1291</v>
      </c>
      <c r="B14">
        <v>143</v>
      </c>
      <c r="C14">
        <f t="shared" si="0"/>
        <v>35.93048844644336</v>
      </c>
      <c r="D14">
        <f t="shared" si="1"/>
        <v>7092</v>
      </c>
      <c r="E14">
        <v>5994</v>
      </c>
      <c r="F14">
        <v>116</v>
      </c>
      <c r="G14">
        <f t="shared" si="2"/>
        <v>77.42092740338364</v>
      </c>
      <c r="H14">
        <f t="shared" si="3"/>
        <v>7335</v>
      </c>
      <c r="J14">
        <v>3225.666667</v>
      </c>
      <c r="K14">
        <v>121</v>
      </c>
      <c r="L14">
        <f t="shared" si="4"/>
        <v>56.7949528303352</v>
      </c>
    </row>
    <row r="15" spans="1:12" ht="12.75">
      <c r="A15">
        <v>1404</v>
      </c>
      <c r="B15">
        <v>144</v>
      </c>
      <c r="C15">
        <f t="shared" si="0"/>
        <v>37.469987990390386</v>
      </c>
      <c r="D15">
        <f t="shared" si="1"/>
        <v>7092</v>
      </c>
      <c r="E15">
        <v>6561</v>
      </c>
      <c r="F15">
        <v>117</v>
      </c>
      <c r="G15">
        <f t="shared" si="2"/>
        <v>81</v>
      </c>
      <c r="H15">
        <f t="shared" si="3"/>
        <v>7335</v>
      </c>
      <c r="J15">
        <v>3516</v>
      </c>
      <c r="K15">
        <v>122</v>
      </c>
      <c r="L15">
        <f t="shared" si="4"/>
        <v>59.295868321494375</v>
      </c>
    </row>
    <row r="16" spans="1:12" ht="12.75">
      <c r="A16">
        <v>1515</v>
      </c>
      <c r="B16">
        <v>145</v>
      </c>
      <c r="C16">
        <f t="shared" si="0"/>
        <v>38.92300091205713</v>
      </c>
      <c r="D16">
        <f t="shared" si="1"/>
        <v>7092</v>
      </c>
      <c r="E16">
        <v>7126</v>
      </c>
      <c r="F16">
        <v>118</v>
      </c>
      <c r="G16">
        <f t="shared" si="2"/>
        <v>84.41563836162112</v>
      </c>
      <c r="H16">
        <f t="shared" si="3"/>
        <v>7335</v>
      </c>
      <c r="J16">
        <v>3804.333333</v>
      </c>
      <c r="K16">
        <v>123</v>
      </c>
      <c r="L16">
        <f t="shared" si="4"/>
        <v>61.67927798701927</v>
      </c>
    </row>
    <row r="17" spans="1:12" ht="12.75">
      <c r="A17">
        <v>1624</v>
      </c>
      <c r="B17">
        <v>146</v>
      </c>
      <c r="C17">
        <f t="shared" si="0"/>
        <v>40.29888335921977</v>
      </c>
      <c r="D17">
        <f t="shared" si="1"/>
        <v>7092</v>
      </c>
      <c r="E17">
        <v>7689</v>
      </c>
      <c r="F17">
        <v>119</v>
      </c>
      <c r="G17">
        <f t="shared" si="2"/>
        <v>87.68694315575154</v>
      </c>
      <c r="H17">
        <f t="shared" si="3"/>
        <v>7335</v>
      </c>
      <c r="J17">
        <v>4090.666667</v>
      </c>
      <c r="K17">
        <v>124</v>
      </c>
      <c r="L17">
        <f t="shared" si="4"/>
        <v>63.958319763733634</v>
      </c>
    </row>
    <row r="18" spans="1:12" ht="12.75">
      <c r="A18">
        <v>1731</v>
      </c>
      <c r="B18">
        <v>147</v>
      </c>
      <c r="C18">
        <f t="shared" si="0"/>
        <v>41.60528812542944</v>
      </c>
      <c r="D18">
        <f t="shared" si="1"/>
        <v>7092</v>
      </c>
      <c r="E18">
        <v>8250</v>
      </c>
      <c r="F18">
        <v>120</v>
      </c>
      <c r="G18">
        <f t="shared" si="2"/>
        <v>90.82951062292474</v>
      </c>
      <c r="H18">
        <f t="shared" si="3"/>
        <v>7335</v>
      </c>
      <c r="J18">
        <v>4375</v>
      </c>
      <c r="K18">
        <v>125</v>
      </c>
      <c r="L18">
        <f t="shared" si="4"/>
        <v>66.14378277661477</v>
      </c>
    </row>
    <row r="19" spans="1:12" ht="12.75">
      <c r="A19">
        <v>1836</v>
      </c>
      <c r="B19">
        <v>148</v>
      </c>
      <c r="C19">
        <f t="shared" si="0"/>
        <v>42.8485705712571</v>
      </c>
      <c r="D19">
        <f t="shared" si="1"/>
        <v>7092</v>
      </c>
      <c r="E19">
        <v>8809</v>
      </c>
      <c r="F19">
        <v>121</v>
      </c>
      <c r="G19">
        <f t="shared" si="2"/>
        <v>93.85627309881849</v>
      </c>
      <c r="H19">
        <f t="shared" si="3"/>
        <v>7335</v>
      </c>
      <c r="J19">
        <v>4657.333333</v>
      </c>
      <c r="K19">
        <v>126</v>
      </c>
      <c r="L19">
        <f t="shared" si="4"/>
        <v>68.24465790814692</v>
      </c>
    </row>
    <row r="20" spans="1:12" ht="12.75">
      <c r="A20">
        <v>1939</v>
      </c>
      <c r="B20">
        <v>149</v>
      </c>
      <c r="C20">
        <f t="shared" si="0"/>
        <v>44.034077712607996</v>
      </c>
      <c r="D20">
        <f t="shared" si="1"/>
        <v>7092</v>
      </c>
      <c r="E20">
        <v>9366</v>
      </c>
      <c r="F20">
        <v>122</v>
      </c>
      <c r="G20">
        <f t="shared" si="2"/>
        <v>96.77809669548166</v>
      </c>
      <c r="H20">
        <f t="shared" si="3"/>
        <v>7335</v>
      </c>
      <c r="J20">
        <v>4937.666667</v>
      </c>
      <c r="K20">
        <v>127</v>
      </c>
      <c r="L20">
        <f t="shared" si="4"/>
        <v>70.26853255191828</v>
      </c>
    </row>
    <row r="21" spans="1:12" ht="12.75">
      <c r="A21">
        <v>2040</v>
      </c>
      <c r="B21">
        <v>150</v>
      </c>
      <c r="C21">
        <f t="shared" si="0"/>
        <v>45.16635916254486</v>
      </c>
      <c r="D21">
        <f t="shared" si="1"/>
        <v>7092</v>
      </c>
      <c r="E21">
        <v>9921</v>
      </c>
      <c r="F21">
        <v>123</v>
      </c>
      <c r="G21">
        <f t="shared" si="2"/>
        <v>99.60421677820673</v>
      </c>
      <c r="H21">
        <f t="shared" si="3"/>
        <v>7335</v>
      </c>
      <c r="J21">
        <v>5216</v>
      </c>
      <c r="K21">
        <v>128</v>
      </c>
      <c r="L21">
        <f t="shared" si="4"/>
        <v>72.22188034107116</v>
      </c>
    </row>
    <row r="22" spans="1:12" ht="12.75">
      <c r="A22">
        <v>2139</v>
      </c>
      <c r="B22">
        <v>151</v>
      </c>
      <c r="C22">
        <f t="shared" si="0"/>
        <v>46.24932431938871</v>
      </c>
      <c r="D22">
        <f t="shared" si="1"/>
        <v>7092</v>
      </c>
      <c r="E22">
        <v>10474</v>
      </c>
      <c r="F22">
        <v>124</v>
      </c>
      <c r="G22">
        <f t="shared" si="2"/>
        <v>102.34256201600583</v>
      </c>
      <c r="H22">
        <f t="shared" si="3"/>
        <v>7335</v>
      </c>
      <c r="J22">
        <v>5492.333333</v>
      </c>
      <c r="K22">
        <v>129</v>
      </c>
      <c r="L22">
        <f t="shared" si="4"/>
        <v>74.11027818730679</v>
      </c>
    </row>
    <row r="23" spans="1:12" ht="12.75">
      <c r="A23">
        <v>2236</v>
      </c>
      <c r="B23">
        <v>152</v>
      </c>
      <c r="C23">
        <f t="shared" si="0"/>
        <v>47.286361670147556</v>
      </c>
      <c r="D23">
        <f t="shared" si="1"/>
        <v>7092</v>
      </c>
      <c r="E23">
        <v>11025</v>
      </c>
      <c r="F23">
        <v>125</v>
      </c>
      <c r="G23">
        <f t="shared" si="2"/>
        <v>105</v>
      </c>
      <c r="H23">
        <f t="shared" si="3"/>
        <v>7335</v>
      </c>
      <c r="J23">
        <v>5766.666667</v>
      </c>
      <c r="K23">
        <v>130</v>
      </c>
      <c r="L23">
        <f t="shared" si="4"/>
        <v>75.9385716681582</v>
      </c>
    </row>
    <row r="24" spans="1:12" ht="12.75">
      <c r="A24">
        <v>2331</v>
      </c>
      <c r="B24">
        <v>153</v>
      </c>
      <c r="C24">
        <f t="shared" si="0"/>
        <v>48.28043081829324</v>
      </c>
      <c r="D24">
        <f t="shared" si="1"/>
        <v>7092</v>
      </c>
      <c r="E24">
        <v>11574</v>
      </c>
      <c r="F24">
        <v>126</v>
      </c>
      <c r="G24">
        <f t="shared" si="2"/>
        <v>107.58252646224665</v>
      </c>
      <c r="H24">
        <f t="shared" si="3"/>
        <v>7335</v>
      </c>
      <c r="J24">
        <v>6039</v>
      </c>
      <c r="K24">
        <v>131</v>
      </c>
      <c r="L24">
        <f t="shared" si="4"/>
        <v>77.71100308193171</v>
      </c>
    </row>
    <row r="25" spans="1:12" ht="12.75">
      <c r="A25">
        <v>2424</v>
      </c>
      <c r="B25">
        <v>154</v>
      </c>
      <c r="C25">
        <f t="shared" si="0"/>
        <v>49.23413450036468</v>
      </c>
      <c r="D25">
        <f t="shared" si="1"/>
        <v>7092</v>
      </c>
      <c r="E25">
        <v>12121</v>
      </c>
      <c r="F25">
        <v>127</v>
      </c>
      <c r="G25">
        <f t="shared" si="2"/>
        <v>110.09541316512691</v>
      </c>
      <c r="H25">
        <f t="shared" si="3"/>
        <v>7335</v>
      </c>
      <c r="J25">
        <v>6309.333333</v>
      </c>
      <c r="K25">
        <v>132</v>
      </c>
      <c r="L25">
        <f t="shared" si="4"/>
        <v>79.43131204380298</v>
      </c>
    </row>
    <row r="26" spans="1:12" ht="12.75">
      <c r="A26">
        <v>2515</v>
      </c>
      <c r="B26">
        <v>155</v>
      </c>
      <c r="C26">
        <f t="shared" si="0"/>
        <v>50.149775672479336</v>
      </c>
      <c r="D26">
        <f t="shared" si="1"/>
        <v>7092</v>
      </c>
      <c r="E26">
        <v>12666</v>
      </c>
      <c r="F26">
        <v>128</v>
      </c>
      <c r="G26">
        <f t="shared" si="2"/>
        <v>112.5433249908674</v>
      </c>
      <c r="H26">
        <f t="shared" si="3"/>
        <v>7335</v>
      </c>
      <c r="J26">
        <v>6577.666667</v>
      </c>
      <c r="K26">
        <v>133</v>
      </c>
      <c r="L26">
        <f t="shared" si="4"/>
        <v>81.1028154073581</v>
      </c>
    </row>
    <row r="27" spans="1:12" ht="12.75">
      <c r="A27">
        <v>2604</v>
      </c>
      <c r="B27">
        <v>156</v>
      </c>
      <c r="C27">
        <f t="shared" si="0"/>
        <v>51.02940328869229</v>
      </c>
      <c r="D27">
        <f t="shared" si="1"/>
        <v>7092</v>
      </c>
      <c r="E27">
        <v>13209</v>
      </c>
      <c r="F27">
        <v>129</v>
      </c>
      <c r="G27">
        <f t="shared" si="2"/>
        <v>114.9304137293519</v>
      </c>
      <c r="H27">
        <f t="shared" si="3"/>
        <v>7335</v>
      </c>
      <c r="J27">
        <v>6844</v>
      </c>
      <c r="K27">
        <v>134</v>
      </c>
      <c r="L27">
        <f t="shared" si="4"/>
        <v>82.72847151978574</v>
      </c>
    </row>
    <row r="28" spans="1:12" ht="12.75">
      <c r="A28">
        <v>2691</v>
      </c>
      <c r="B28">
        <v>157</v>
      </c>
      <c r="C28">
        <f t="shared" si="0"/>
        <v>51.87484939737175</v>
      </c>
      <c r="D28">
        <f t="shared" si="1"/>
        <v>7092</v>
      </c>
      <c r="E28">
        <v>13750</v>
      </c>
      <c r="F28">
        <v>130</v>
      </c>
      <c r="G28">
        <f t="shared" si="2"/>
        <v>117.26039399558574</v>
      </c>
      <c r="H28">
        <f t="shared" si="3"/>
        <v>7335</v>
      </c>
      <c r="J28">
        <v>7108.333333</v>
      </c>
      <c r="K28">
        <v>135</v>
      </c>
      <c r="L28">
        <f t="shared" si="4"/>
        <v>84.31093246430144</v>
      </c>
    </row>
    <row r="29" spans="1:12" ht="12.75">
      <c r="A29">
        <v>2776</v>
      </c>
      <c r="B29">
        <v>158</v>
      </c>
      <c r="C29">
        <f t="shared" si="0"/>
        <v>52.687759489277965</v>
      </c>
      <c r="D29">
        <f t="shared" si="1"/>
        <v>7092</v>
      </c>
      <c r="E29">
        <v>14289</v>
      </c>
      <c r="F29">
        <v>131</v>
      </c>
      <c r="G29">
        <f t="shared" si="2"/>
        <v>119.53660527219267</v>
      </c>
      <c r="H29">
        <f t="shared" si="3"/>
        <v>7335</v>
      </c>
      <c r="J29">
        <v>7370.666667</v>
      </c>
      <c r="K29">
        <v>136</v>
      </c>
      <c r="L29">
        <f t="shared" si="4"/>
        <v>85.85258683930263</v>
      </c>
    </row>
    <row r="30" spans="1:12" ht="12.75">
      <c r="A30">
        <v>2859</v>
      </c>
      <c r="B30">
        <v>159</v>
      </c>
      <c r="C30">
        <f t="shared" si="0"/>
        <v>53.4696175411794</v>
      </c>
      <c r="D30">
        <f t="shared" si="1"/>
        <v>7091.999999999999</v>
      </c>
      <c r="E30">
        <v>14826</v>
      </c>
      <c r="F30">
        <v>132</v>
      </c>
      <c r="G30">
        <f t="shared" si="2"/>
        <v>121.76206305742359</v>
      </c>
      <c r="H30">
        <f t="shared" si="3"/>
        <v>7335</v>
      </c>
      <c r="J30">
        <v>7631</v>
      </c>
      <c r="K30">
        <v>137</v>
      </c>
      <c r="L30">
        <f t="shared" si="4"/>
        <v>87.35559512704381</v>
      </c>
    </row>
    <row r="31" spans="1:12" ht="12.75">
      <c r="A31">
        <v>2940</v>
      </c>
      <c r="B31">
        <v>160</v>
      </c>
      <c r="C31">
        <f t="shared" si="0"/>
        <v>54.22176684690383</v>
      </c>
      <c r="D31">
        <f t="shared" si="1"/>
        <v>7092</v>
      </c>
      <c r="E31">
        <v>15361</v>
      </c>
      <c r="F31">
        <v>133</v>
      </c>
      <c r="G31">
        <f t="shared" si="2"/>
        <v>123.9395013706284</v>
      </c>
      <c r="H31">
        <f t="shared" si="3"/>
        <v>7335</v>
      </c>
      <c r="J31">
        <v>7889.333333</v>
      </c>
      <c r="K31">
        <v>138</v>
      </c>
      <c r="L31">
        <f t="shared" si="4"/>
        <v>88.82191921479742</v>
      </c>
    </row>
    <row r="32" spans="1:12" ht="12.75">
      <c r="A32">
        <v>3019</v>
      </c>
      <c r="B32">
        <v>161</v>
      </c>
      <c r="C32">
        <f t="shared" si="0"/>
        <v>54.945427471264615</v>
      </c>
      <c r="D32">
        <f t="shared" si="1"/>
        <v>7091.999999999999</v>
      </c>
      <c r="E32">
        <v>15894</v>
      </c>
      <c r="F32">
        <v>134</v>
      </c>
      <c r="G32">
        <f t="shared" si="2"/>
        <v>126.07140833670417</v>
      </c>
      <c r="H32">
        <f t="shared" si="3"/>
        <v>7335</v>
      </c>
      <c r="J32">
        <v>8145.666667</v>
      </c>
      <c r="K32">
        <v>139</v>
      </c>
      <c r="L32">
        <f t="shared" si="4"/>
        <v>90.25334712352777</v>
      </c>
    </row>
    <row r="33" spans="1:12" ht="12.75">
      <c r="A33">
        <v>3096</v>
      </c>
      <c r="B33">
        <v>162</v>
      </c>
      <c r="C33">
        <f t="shared" si="0"/>
        <v>55.641710972974224</v>
      </c>
      <c r="D33">
        <f t="shared" si="1"/>
        <v>7092</v>
      </c>
      <c r="E33">
        <v>16425</v>
      </c>
      <c r="F33">
        <v>135</v>
      </c>
      <c r="G33">
        <f t="shared" si="2"/>
        <v>128.16005617976296</v>
      </c>
      <c r="H33">
        <f t="shared" si="3"/>
        <v>7335</v>
      </c>
      <c r="J33">
        <v>8400</v>
      </c>
      <c r="K33">
        <v>140</v>
      </c>
      <c r="L33">
        <f t="shared" si="4"/>
        <v>91.6515138991168</v>
      </c>
    </row>
    <row r="34" spans="1:12" ht="12.75">
      <c r="A34">
        <v>3171</v>
      </c>
      <c r="B34">
        <v>163</v>
      </c>
      <c r="C34">
        <f t="shared" si="0"/>
        <v>56.31163290120435</v>
      </c>
      <c r="D34">
        <f t="shared" si="1"/>
        <v>7092</v>
      </c>
      <c r="E34">
        <v>16954</v>
      </c>
      <c r="F34">
        <v>136</v>
      </c>
      <c r="G34">
        <f t="shared" si="2"/>
        <v>130.20752666416791</v>
      </c>
      <c r="H34">
        <f t="shared" si="3"/>
        <v>7335</v>
      </c>
      <c r="J34">
        <v>8652.333333</v>
      </c>
      <c r="K34">
        <v>141</v>
      </c>
      <c r="L34">
        <f t="shared" si="4"/>
        <v>93.01791941878726</v>
      </c>
    </row>
    <row r="35" spans="1:12" ht="12.75">
      <c r="A35">
        <v>3244</v>
      </c>
      <c r="B35">
        <v>164</v>
      </c>
      <c r="C35">
        <f t="shared" si="0"/>
        <v>56.95612346359257</v>
      </c>
      <c r="D35">
        <f t="shared" si="1"/>
        <v>7091.999999999999</v>
      </c>
      <c r="E35">
        <v>17481</v>
      </c>
      <c r="F35">
        <v>137</v>
      </c>
      <c r="G35">
        <f t="shared" si="2"/>
        <v>132.2157328006013</v>
      </c>
      <c r="H35">
        <f t="shared" si="3"/>
        <v>7335</v>
      </c>
      <c r="J35">
        <v>8902.666667</v>
      </c>
      <c r="K35">
        <v>142</v>
      </c>
      <c r="L35">
        <f t="shared" si="4"/>
        <v>94.35394356888322</v>
      </c>
    </row>
    <row r="36" spans="1:12" ht="12.75">
      <c r="A36">
        <v>3315</v>
      </c>
      <c r="B36">
        <v>165</v>
      </c>
      <c r="C36">
        <f t="shared" si="0"/>
        <v>57.57603668193913</v>
      </c>
      <c r="D36">
        <f t="shared" si="1"/>
        <v>7092</v>
      </c>
      <c r="E36">
        <v>18006</v>
      </c>
      <c r="F36">
        <v>138</v>
      </c>
      <c r="G36">
        <f t="shared" si="2"/>
        <v>134.1864374666829</v>
      </c>
      <c r="H36">
        <f t="shared" si="3"/>
        <v>7335</v>
      </c>
      <c r="J36">
        <v>9151</v>
      </c>
      <c r="K36">
        <v>143</v>
      </c>
      <c r="L36">
        <f t="shared" si="4"/>
        <v>95.66085928947116</v>
      </c>
    </row>
    <row r="37" spans="1:12" ht="12.75">
      <c r="A37">
        <v>3384</v>
      </c>
      <c r="B37">
        <v>166</v>
      </c>
      <c r="C37">
        <f t="shared" si="0"/>
        <v>58.172158288995945</v>
      </c>
      <c r="D37">
        <f t="shared" si="1"/>
        <v>7091.999999999999</v>
      </c>
      <c r="E37">
        <v>18529</v>
      </c>
      <c r="F37">
        <v>139</v>
      </c>
      <c r="G37">
        <f t="shared" si="2"/>
        <v>136.12126946219684</v>
      </c>
      <c r="H37">
        <f t="shared" si="3"/>
        <v>7335</v>
      </c>
      <c r="J37">
        <v>9397.333333</v>
      </c>
      <c r="K37">
        <v>144</v>
      </c>
      <c r="L37">
        <f t="shared" si="4"/>
        <v>96.93984388784624</v>
      </c>
    </row>
    <row r="38" spans="1:12" ht="12.75">
      <c r="A38">
        <v>3451</v>
      </c>
      <c r="B38">
        <v>167</v>
      </c>
      <c r="C38">
        <f t="shared" si="0"/>
        <v>58.74521257089806</v>
      </c>
      <c r="D38">
        <f t="shared" si="1"/>
        <v>7092</v>
      </c>
      <c r="E38">
        <v>19050</v>
      </c>
      <c r="F38">
        <v>140</v>
      </c>
      <c r="G38">
        <f t="shared" si="2"/>
        <v>138.02173741842262</v>
      </c>
      <c r="H38">
        <f t="shared" si="3"/>
        <v>7335</v>
      </c>
      <c r="J38">
        <v>9641.666667</v>
      </c>
      <c r="K38">
        <v>145</v>
      </c>
      <c r="L38">
        <f t="shared" si="4"/>
        <v>98.1919888127336</v>
      </c>
    </row>
    <row r="39" spans="1:12" ht="12.75">
      <c r="A39">
        <v>3516</v>
      </c>
      <c r="B39">
        <v>168</v>
      </c>
      <c r="C39">
        <f t="shared" si="0"/>
        <v>59.295868321494375</v>
      </c>
      <c r="D39">
        <f t="shared" si="1"/>
        <v>7092</v>
      </c>
      <c r="E39">
        <v>19569</v>
      </c>
      <c r="F39">
        <v>141</v>
      </c>
      <c r="G39">
        <f t="shared" si="2"/>
        <v>139.88924190229926</v>
      </c>
      <c r="H39">
        <f t="shared" si="3"/>
        <v>7335</v>
      </c>
      <c r="J39">
        <v>9884</v>
      </c>
      <c r="K39">
        <v>146</v>
      </c>
      <c r="L39">
        <f t="shared" si="4"/>
        <v>99.41830817309254</v>
      </c>
    </row>
    <row r="40" spans="1:12" ht="12.75">
      <c r="A40">
        <v>3579</v>
      </c>
      <c r="B40">
        <v>169</v>
      </c>
      <c r="C40">
        <f t="shared" si="0"/>
        <v>59.824744044584094</v>
      </c>
      <c r="D40">
        <f t="shared" si="1"/>
        <v>7091.999999999999</v>
      </c>
      <c r="E40">
        <v>20086</v>
      </c>
      <c r="F40">
        <v>142</v>
      </c>
      <c r="G40">
        <f t="shared" si="2"/>
        <v>141.7250859939764</v>
      </c>
      <c r="H40">
        <f t="shared" si="3"/>
        <v>7335</v>
      </c>
      <c r="J40">
        <v>10124.33333</v>
      </c>
      <c r="K40">
        <v>147</v>
      </c>
      <c r="L40">
        <f t="shared" si="4"/>
        <v>100.6197462230948</v>
      </c>
    </row>
    <row r="41" spans="1:12" ht="12.75">
      <c r="A41">
        <v>3640</v>
      </c>
      <c r="B41">
        <v>170</v>
      </c>
      <c r="C41">
        <f t="shared" si="0"/>
        <v>60.332412515993425</v>
      </c>
      <c r="D41">
        <f t="shared" si="1"/>
        <v>7092</v>
      </c>
      <c r="E41">
        <v>20601</v>
      </c>
      <c r="F41">
        <v>143</v>
      </c>
      <c r="G41">
        <f t="shared" si="2"/>
        <v>143.53048456686824</v>
      </c>
      <c r="H41">
        <f t="shared" si="3"/>
        <v>7335</v>
      </c>
      <c r="J41">
        <v>10362.66667</v>
      </c>
      <c r="K41">
        <v>148</v>
      </c>
      <c r="L41">
        <f t="shared" si="4"/>
        <v>101.79718399837984</v>
      </c>
    </row>
    <row r="42" spans="1:12" ht="12.75">
      <c r="A42">
        <v>3699</v>
      </c>
      <c r="B42">
        <v>171</v>
      </c>
      <c r="C42">
        <f t="shared" si="0"/>
        <v>60.81940479813988</v>
      </c>
      <c r="D42">
        <f t="shared" si="1"/>
        <v>7091.999999999999</v>
      </c>
      <c r="E42">
        <v>21114</v>
      </c>
      <c r="F42">
        <v>144</v>
      </c>
      <c r="G42">
        <f t="shared" si="2"/>
        <v>145.30657245974803</v>
      </c>
      <c r="H42">
        <f t="shared" si="3"/>
        <v>7335</v>
      </c>
      <c r="J42">
        <v>10599</v>
      </c>
      <c r="K42">
        <v>149</v>
      </c>
      <c r="L42">
        <f t="shared" si="4"/>
        <v>102.95144486601438</v>
      </c>
    </row>
    <row r="43" spans="1:12" ht="12.75">
      <c r="A43">
        <v>3756</v>
      </c>
      <c r="B43">
        <v>172</v>
      </c>
      <c r="C43">
        <f t="shared" si="0"/>
        <v>61.28621378417825</v>
      </c>
      <c r="D43">
        <f t="shared" si="1"/>
        <v>7092</v>
      </c>
      <c r="E43">
        <v>21625</v>
      </c>
      <c r="F43">
        <v>145</v>
      </c>
      <c r="G43">
        <f t="shared" si="2"/>
        <v>147.05441169852742</v>
      </c>
      <c r="H43">
        <f t="shared" si="3"/>
        <v>7335</v>
      </c>
      <c r="J43">
        <v>10833.33333</v>
      </c>
      <c r="K43">
        <v>150</v>
      </c>
      <c r="L43">
        <f t="shared" si="4"/>
        <v>104.08329995729382</v>
      </c>
    </row>
    <row r="44" spans="1:12" ht="12.75">
      <c r="A44">
        <v>3811</v>
      </c>
      <c r="B44">
        <v>173</v>
      </c>
      <c r="C44">
        <f t="shared" si="0"/>
        <v>61.73329733620261</v>
      </c>
      <c r="D44">
        <f t="shared" si="1"/>
        <v>7092</v>
      </c>
      <c r="E44">
        <v>22134</v>
      </c>
      <c r="F44">
        <v>146</v>
      </c>
      <c r="G44">
        <f t="shared" si="2"/>
        <v>148.77499789951267</v>
      </c>
      <c r="H44">
        <f t="shared" si="3"/>
        <v>7335</v>
      </c>
      <c r="J44">
        <v>11065.66667</v>
      </c>
      <c r="K44">
        <v>151</v>
      </c>
      <c r="L44">
        <f t="shared" si="4"/>
        <v>105.19347256365292</v>
      </c>
    </row>
    <row r="45" spans="1:12" ht="12.75">
      <c r="A45">
        <v>3864</v>
      </c>
      <c r="B45">
        <v>174</v>
      </c>
      <c r="C45">
        <f t="shared" si="0"/>
        <v>62.161081071680215</v>
      </c>
      <c r="D45">
        <f t="shared" si="1"/>
        <v>7091.999999999999</v>
      </c>
      <c r="E45">
        <v>22641</v>
      </c>
      <c r="F45">
        <v>147</v>
      </c>
      <c r="G45">
        <f t="shared" si="2"/>
        <v>150.46926596484747</v>
      </c>
      <c r="H45">
        <f t="shared" si="3"/>
        <v>7335</v>
      </c>
      <c r="J45">
        <v>11296</v>
      </c>
      <c r="K45">
        <v>152</v>
      </c>
      <c r="L45">
        <f t="shared" si="4"/>
        <v>106.28264204469139</v>
      </c>
    </row>
    <row r="46" spans="1:12" ht="12.75">
      <c r="A46">
        <v>3915</v>
      </c>
      <c r="B46">
        <v>175</v>
      </c>
      <c r="C46">
        <f t="shared" si="0"/>
        <v>62.56996084384263</v>
      </c>
      <c r="D46">
        <f t="shared" si="1"/>
        <v>7092</v>
      </c>
      <c r="E46">
        <v>23146</v>
      </c>
      <c r="F46">
        <v>148</v>
      </c>
      <c r="G46">
        <f t="shared" si="2"/>
        <v>152.1380951635717</v>
      </c>
      <c r="H46">
        <f t="shared" si="3"/>
        <v>7335</v>
      </c>
      <c r="J46">
        <v>11524.33333</v>
      </c>
      <c r="K46">
        <v>153</v>
      </c>
      <c r="L46">
        <f t="shared" si="4"/>
        <v>107.35144773127189</v>
      </c>
    </row>
    <row r="47" spans="1:12" ht="12.75">
      <c r="A47">
        <v>3964</v>
      </c>
      <c r="B47">
        <v>176</v>
      </c>
      <c r="C47">
        <f t="shared" si="0"/>
        <v>62.960304954788775</v>
      </c>
      <c r="D47">
        <f t="shared" si="1"/>
        <v>7091.999999999999</v>
      </c>
      <c r="E47">
        <v>23649</v>
      </c>
      <c r="F47">
        <v>149</v>
      </c>
      <c r="G47">
        <f t="shared" si="2"/>
        <v>153.78231367748373</v>
      </c>
      <c r="H47">
        <f t="shared" si="3"/>
        <v>7335</v>
      </c>
      <c r="J47">
        <v>11750.66667</v>
      </c>
      <c r="K47">
        <v>154</v>
      </c>
      <c r="L47">
        <f t="shared" si="4"/>
        <v>108.40049201917859</v>
      </c>
    </row>
    <row r="48" spans="1:12" ht="12.75">
      <c r="A48">
        <v>4011</v>
      </c>
      <c r="B48">
        <v>177</v>
      </c>
      <c r="C48">
        <f t="shared" si="0"/>
        <v>63.33245613427605</v>
      </c>
      <c r="D48">
        <f t="shared" si="1"/>
        <v>7092</v>
      </c>
      <c r="E48">
        <v>24150</v>
      </c>
      <c r="F48">
        <v>150</v>
      </c>
      <c r="G48">
        <f t="shared" si="2"/>
        <v>155.40270267920053</v>
      </c>
      <c r="H48">
        <f t="shared" si="3"/>
        <v>7335</v>
      </c>
      <c r="J48">
        <v>11975</v>
      </c>
      <c r="K48">
        <v>155</v>
      </c>
      <c r="L48">
        <f t="shared" si="4"/>
        <v>109.43034314119645</v>
      </c>
    </row>
    <row r="49" spans="1:12" ht="12.75">
      <c r="A49">
        <v>4056</v>
      </c>
      <c r="B49">
        <v>178</v>
      </c>
      <c r="C49">
        <f t="shared" si="0"/>
        <v>63.686733312362634</v>
      </c>
      <c r="D49">
        <f t="shared" si="1"/>
        <v>7092</v>
      </c>
      <c r="E49">
        <v>24649</v>
      </c>
      <c r="F49">
        <v>151</v>
      </c>
      <c r="G49">
        <f t="shared" si="2"/>
        <v>157</v>
      </c>
      <c r="H49">
        <f t="shared" si="3"/>
        <v>7335</v>
      </c>
      <c r="J49">
        <v>12197.33333</v>
      </c>
      <c r="K49">
        <v>156</v>
      </c>
      <c r="L49">
        <f t="shared" si="4"/>
        <v>110.44153806426276</v>
      </c>
    </row>
    <row r="50" spans="1:12" ht="12.75">
      <c r="A50">
        <v>4099</v>
      </c>
      <c r="B50">
        <v>179</v>
      </c>
      <c r="C50">
        <f t="shared" si="0"/>
        <v>64.02343321003646</v>
      </c>
      <c r="D50">
        <f t="shared" si="1"/>
        <v>7091.999999999999</v>
      </c>
      <c r="E50">
        <v>25146</v>
      </c>
      <c r="F50">
        <v>152</v>
      </c>
      <c r="G50">
        <f t="shared" si="2"/>
        <v>158.57490343683014</v>
      </c>
      <c r="H50">
        <f t="shared" si="3"/>
        <v>7335</v>
      </c>
      <c r="J50">
        <v>12417.66667</v>
      </c>
      <c r="K50">
        <v>157</v>
      </c>
      <c r="L50">
        <f t="shared" si="4"/>
        <v>111.4345847122876</v>
      </c>
    </row>
    <row r="51" spans="1:12" ht="12.75">
      <c r="A51">
        <v>4140</v>
      </c>
      <c r="B51">
        <v>180</v>
      </c>
      <c r="C51">
        <f t="shared" si="0"/>
        <v>64.34283176858165</v>
      </c>
      <c r="D51">
        <f t="shared" si="1"/>
        <v>7092</v>
      </c>
      <c r="E51">
        <v>25641</v>
      </c>
      <c r="F51">
        <v>153</v>
      </c>
      <c r="G51">
        <f t="shared" si="2"/>
        <v>160.1280737409902</v>
      </c>
      <c r="H51">
        <f t="shared" si="3"/>
        <v>7335</v>
      </c>
      <c r="J51">
        <v>12636</v>
      </c>
      <c r="K51">
        <v>158</v>
      </c>
      <c r="L51">
        <f t="shared" si="4"/>
        <v>112.40996397117117</v>
      </c>
    </row>
    <row r="52" spans="1:12" ht="12.75">
      <c r="A52">
        <v>4179</v>
      </c>
      <c r="B52">
        <v>181</v>
      </c>
      <c r="C52">
        <f t="shared" si="0"/>
        <v>64.64518543557594</v>
      </c>
      <c r="D52">
        <f t="shared" si="1"/>
        <v>7091.999999999999</v>
      </c>
      <c r="E52">
        <v>26134</v>
      </c>
      <c r="F52">
        <v>154</v>
      </c>
      <c r="G52">
        <f t="shared" si="2"/>
        <v>161.6601373251922</v>
      </c>
      <c r="H52">
        <f t="shared" si="3"/>
        <v>7335</v>
      </c>
      <c r="J52">
        <v>12852.33333</v>
      </c>
      <c r="K52">
        <v>159</v>
      </c>
      <c r="L52">
        <f t="shared" si="4"/>
        <v>113.36813189781333</v>
      </c>
    </row>
    <row r="53" spans="1:12" ht="12.75">
      <c r="A53">
        <v>4216</v>
      </c>
      <c r="B53">
        <v>182</v>
      </c>
      <c r="C53">
        <f t="shared" si="0"/>
        <v>64.9307323229917</v>
      </c>
      <c r="D53">
        <f t="shared" si="1"/>
        <v>7092</v>
      </c>
      <c r="E53">
        <v>26625</v>
      </c>
      <c r="F53">
        <v>155</v>
      </c>
      <c r="G53">
        <f t="shared" si="2"/>
        <v>163.1716887208072</v>
      </c>
      <c r="H53">
        <f t="shared" si="3"/>
        <v>7335</v>
      </c>
      <c r="J53">
        <v>13066.66667</v>
      </c>
      <c r="K53">
        <v>160</v>
      </c>
      <c r="L53">
        <f t="shared" si="4"/>
        <v>114.30952134446194</v>
      </c>
    </row>
    <row r="54" spans="1:12" ht="12.75">
      <c r="A54">
        <v>4251</v>
      </c>
      <c r="B54">
        <v>183</v>
      </c>
      <c r="C54">
        <f t="shared" si="0"/>
        <v>65.19969325081216</v>
      </c>
      <c r="D54">
        <f t="shared" si="1"/>
        <v>7092</v>
      </c>
      <c r="E54">
        <v>27114</v>
      </c>
      <c r="F54">
        <v>156</v>
      </c>
      <c r="G54">
        <f t="shared" si="2"/>
        <v>164.66329281293994</v>
      </c>
      <c r="H54">
        <f t="shared" si="3"/>
        <v>7335</v>
      </c>
      <c r="J54">
        <v>13279</v>
      </c>
      <c r="K54">
        <v>161</v>
      </c>
      <c r="L54">
        <f t="shared" si="4"/>
        <v>115.2345434320803</v>
      </c>
    </row>
    <row r="55" spans="1:12" ht="12.75">
      <c r="A55">
        <v>4284</v>
      </c>
      <c r="B55">
        <v>184</v>
      </c>
      <c r="C55">
        <f t="shared" si="0"/>
        <v>65.45227268781429</v>
      </c>
      <c r="D55">
        <f t="shared" si="1"/>
        <v>7091.999999999999</v>
      </c>
      <c r="E55">
        <v>27601</v>
      </c>
      <c r="F55">
        <v>157</v>
      </c>
      <c r="G55">
        <f t="shared" si="2"/>
        <v>166.13548687742784</v>
      </c>
      <c r="H55">
        <f t="shared" si="3"/>
        <v>7335</v>
      </c>
      <c r="J55">
        <v>13489.33333</v>
      </c>
      <c r="K55">
        <v>162</v>
      </c>
      <c r="L55">
        <f t="shared" si="4"/>
        <v>116.14358927637805</v>
      </c>
    </row>
    <row r="56" spans="1:12" ht="12.75">
      <c r="A56">
        <v>4315</v>
      </c>
      <c r="B56">
        <v>185</v>
      </c>
      <c r="C56">
        <f t="shared" si="0"/>
        <v>65.68865959965997</v>
      </c>
      <c r="D56">
        <f t="shared" si="1"/>
        <v>7092</v>
      </c>
      <c r="E56">
        <v>28086</v>
      </c>
      <c r="F56">
        <v>158</v>
      </c>
      <c r="G56">
        <f t="shared" si="2"/>
        <v>167.58878244083044</v>
      </c>
      <c r="H56">
        <f t="shared" si="3"/>
        <v>7335</v>
      </c>
      <c r="J56">
        <v>13697.66667</v>
      </c>
      <c r="K56">
        <v>163</v>
      </c>
      <c r="L56">
        <f t="shared" si="4"/>
        <v>117.03703119098672</v>
      </c>
    </row>
    <row r="57" spans="1:12" ht="12.75">
      <c r="A57">
        <v>4344</v>
      </c>
      <c r="B57">
        <v>186</v>
      </c>
      <c r="C57">
        <f t="shared" si="0"/>
        <v>65.90902821313632</v>
      </c>
      <c r="D57">
        <f t="shared" si="1"/>
        <v>7091.999999999999</v>
      </c>
      <c r="E57">
        <v>28569</v>
      </c>
      <c r="F57">
        <v>159</v>
      </c>
      <c r="G57">
        <f t="shared" si="2"/>
        <v>169.02366698187564</v>
      </c>
      <c r="H57">
        <f t="shared" si="3"/>
        <v>7335</v>
      </c>
      <c r="J57">
        <v>13904</v>
      </c>
      <c r="K57">
        <v>164</v>
      </c>
      <c r="L57">
        <f t="shared" si="4"/>
        <v>117.91522378386941</v>
      </c>
    </row>
    <row r="58" spans="1:12" ht="12.75">
      <c r="A58">
        <v>4371</v>
      </c>
      <c r="B58">
        <v>187</v>
      </c>
      <c r="C58">
        <f t="shared" si="0"/>
        <v>66.11353870426238</v>
      </c>
      <c r="D58">
        <f t="shared" si="1"/>
        <v>7092</v>
      </c>
      <c r="E58">
        <v>29050</v>
      </c>
      <c r="F58">
        <v>160</v>
      </c>
      <c r="G58">
        <f t="shared" si="2"/>
        <v>170.44060549059313</v>
      </c>
      <c r="H58">
        <f t="shared" si="3"/>
        <v>7335</v>
      </c>
      <c r="J58">
        <v>14108.33333</v>
      </c>
      <c r="K58">
        <v>165</v>
      </c>
      <c r="L58">
        <f t="shared" si="4"/>
        <v>118.77850533661383</v>
      </c>
    </row>
    <row r="59" spans="1:12" ht="12.75">
      <c r="A59">
        <v>4396</v>
      </c>
      <c r="B59">
        <v>188</v>
      </c>
      <c r="C59">
        <f t="shared" si="0"/>
        <v>66.3023378170031</v>
      </c>
      <c r="D59">
        <f t="shared" si="1"/>
        <v>7092</v>
      </c>
      <c r="E59">
        <v>29529</v>
      </c>
      <c r="F59">
        <v>161</v>
      </c>
      <c r="G59">
        <f t="shared" si="2"/>
        <v>171.84004189943624</v>
      </c>
      <c r="H59">
        <f t="shared" si="3"/>
        <v>7335</v>
      </c>
      <c r="J59">
        <v>14310.66667</v>
      </c>
      <c r="K59">
        <v>166</v>
      </c>
      <c r="L59">
        <f t="shared" si="4"/>
        <v>119.62719870497679</v>
      </c>
    </row>
    <row r="60" spans="1:12" ht="12.75">
      <c r="A60">
        <v>4419</v>
      </c>
      <c r="B60">
        <v>189</v>
      </c>
      <c r="C60">
        <f t="shared" si="0"/>
        <v>66.47555941848101</v>
      </c>
      <c r="D60">
        <f t="shared" si="1"/>
        <v>7091.999999999999</v>
      </c>
      <c r="E60">
        <v>30006</v>
      </c>
      <c r="F60">
        <v>162</v>
      </c>
      <c r="G60">
        <f t="shared" si="2"/>
        <v>173.2224003990246</v>
      </c>
      <c r="H60">
        <f t="shared" si="3"/>
        <v>7335</v>
      </c>
      <c r="J60">
        <v>14511</v>
      </c>
      <c r="K60">
        <v>167</v>
      </c>
      <c r="L60">
        <f t="shared" si="4"/>
        <v>120.46161214262409</v>
      </c>
    </row>
    <row r="61" spans="1:12" ht="12.75">
      <c r="A61">
        <v>4440</v>
      </c>
      <c r="B61">
        <v>190</v>
      </c>
      <c r="C61">
        <f t="shared" si="0"/>
        <v>66.63332499583073</v>
      </c>
      <c r="D61">
        <f t="shared" si="1"/>
        <v>7092</v>
      </c>
      <c r="E61">
        <v>30481</v>
      </c>
      <c r="F61">
        <v>163</v>
      </c>
      <c r="G61">
        <f t="shared" si="2"/>
        <v>174.58808664969095</v>
      </c>
      <c r="H61">
        <f t="shared" si="3"/>
        <v>7335</v>
      </c>
      <c r="J61">
        <v>14709.33333</v>
      </c>
      <c r="K61">
        <v>168</v>
      </c>
      <c r="L61">
        <f t="shared" si="4"/>
        <v>121.28204042643742</v>
      </c>
    </row>
    <row r="62" spans="1:12" ht="12.75">
      <c r="A62">
        <v>4459</v>
      </c>
      <c r="B62">
        <v>191</v>
      </c>
      <c r="C62">
        <f t="shared" si="0"/>
        <v>66.7757440991862</v>
      </c>
      <c r="D62">
        <f t="shared" si="1"/>
        <v>7091.999999999999</v>
      </c>
      <c r="E62">
        <v>30954</v>
      </c>
      <c r="F62">
        <v>164</v>
      </c>
      <c r="G62">
        <f t="shared" si="2"/>
        <v>175.9374888987563</v>
      </c>
      <c r="H62">
        <f t="shared" si="3"/>
        <v>7335</v>
      </c>
      <c r="J62">
        <v>14905.66667</v>
      </c>
      <c r="K62">
        <v>169</v>
      </c>
      <c r="L62">
        <f t="shared" si="4"/>
        <v>122.08876553557252</v>
      </c>
    </row>
    <row r="63" spans="1:12" ht="12.75">
      <c r="A63">
        <v>4476</v>
      </c>
      <c r="B63">
        <v>192</v>
      </c>
      <c r="C63">
        <f t="shared" si="0"/>
        <v>66.90291473471092</v>
      </c>
      <c r="D63">
        <f t="shared" si="1"/>
        <v>7092</v>
      </c>
      <c r="E63">
        <v>31425</v>
      </c>
      <c r="F63">
        <v>165</v>
      </c>
      <c r="G63">
        <f t="shared" si="2"/>
        <v>177.27097901235837</v>
      </c>
      <c r="H63">
        <f t="shared" si="3"/>
        <v>7335</v>
      </c>
      <c r="J63">
        <v>15100</v>
      </c>
      <c r="K63">
        <v>170</v>
      </c>
      <c r="L63">
        <f t="shared" si="4"/>
        <v>122.88205727444507</v>
      </c>
    </row>
    <row r="64" spans="1:12" ht="12.75">
      <c r="A64">
        <v>4491</v>
      </c>
      <c r="B64">
        <v>193</v>
      </c>
      <c r="C64">
        <f t="shared" si="0"/>
        <v>67.01492371106603</v>
      </c>
      <c r="D64">
        <f t="shared" si="1"/>
        <v>7092</v>
      </c>
      <c r="E64">
        <v>31894</v>
      </c>
      <c r="F64">
        <v>166</v>
      </c>
      <c r="G64">
        <f t="shared" si="2"/>
        <v>178.58891342969753</v>
      </c>
      <c r="H64">
        <f t="shared" si="3"/>
        <v>7335</v>
      </c>
      <c r="J64">
        <v>15292.33333</v>
      </c>
      <c r="K64">
        <v>171</v>
      </c>
      <c r="L64">
        <f t="shared" si="4"/>
        <v>123.66217420860754</v>
      </c>
    </row>
    <row r="65" spans="1:12" ht="12.75">
      <c r="A65">
        <v>4504</v>
      </c>
      <c r="B65">
        <v>194</v>
      </c>
      <c r="C65">
        <f t="shared" si="0"/>
        <v>67.11184694225007</v>
      </c>
      <c r="D65">
        <f t="shared" si="1"/>
        <v>7091.999999999999</v>
      </c>
      <c r="E65">
        <v>32361</v>
      </c>
      <c r="F65">
        <v>167</v>
      </c>
      <c r="G65">
        <f t="shared" si="2"/>
        <v>179.8916340467227</v>
      </c>
      <c r="H65">
        <f t="shared" si="3"/>
        <v>7335</v>
      </c>
      <c r="J65">
        <v>15482.66667</v>
      </c>
      <c r="K65">
        <v>172</v>
      </c>
      <c r="L65">
        <f t="shared" si="4"/>
        <v>124.42936417903935</v>
      </c>
    </row>
    <row r="66" spans="1:12" ht="12.75">
      <c r="A66">
        <v>4515</v>
      </c>
      <c r="B66">
        <v>195</v>
      </c>
      <c r="C66">
        <f t="shared" si="0"/>
        <v>67.19374970932937</v>
      </c>
      <c r="D66">
        <f t="shared" si="1"/>
        <v>7092</v>
      </c>
      <c r="E66">
        <v>32826</v>
      </c>
      <c r="F66">
        <v>168</v>
      </c>
      <c r="G66">
        <f t="shared" si="2"/>
        <v>181.17946903553946</v>
      </c>
      <c r="H66">
        <f t="shared" si="3"/>
        <v>7335</v>
      </c>
      <c r="J66">
        <v>15671</v>
      </c>
      <c r="K66">
        <v>173</v>
      </c>
      <c r="L66">
        <f t="shared" si="4"/>
        <v>125.18386477497809</v>
      </c>
    </row>
    <row r="67" spans="1:12" ht="12.75">
      <c r="A67">
        <v>4524</v>
      </c>
      <c r="B67">
        <v>196</v>
      </c>
      <c r="C67">
        <f t="shared" si="0"/>
        <v>67.26068688320095</v>
      </c>
      <c r="D67">
        <f t="shared" si="1"/>
        <v>7091.999999999999</v>
      </c>
      <c r="E67">
        <v>33289</v>
      </c>
      <c r="F67">
        <v>169</v>
      </c>
      <c r="G67">
        <f t="shared" si="2"/>
        <v>182.45273360517237</v>
      </c>
      <c r="H67">
        <f t="shared" si="3"/>
        <v>7335</v>
      </c>
      <c r="J67">
        <v>15857.33333</v>
      </c>
      <c r="K67">
        <v>174</v>
      </c>
      <c r="L67">
        <f t="shared" si="4"/>
        <v>125.92590412619637</v>
      </c>
    </row>
    <row r="68" spans="1:12" ht="12.75">
      <c r="A68">
        <v>4531</v>
      </c>
      <c r="B68">
        <v>197</v>
      </c>
      <c r="C68">
        <f t="shared" si="0"/>
        <v>67.31270311018568</v>
      </c>
      <c r="D68">
        <f t="shared" si="1"/>
        <v>7092</v>
      </c>
      <c r="E68">
        <v>33750</v>
      </c>
      <c r="F68">
        <v>170</v>
      </c>
      <c r="G68">
        <f t="shared" si="2"/>
        <v>183.71173070873834</v>
      </c>
      <c r="H68">
        <f t="shared" si="3"/>
        <v>7335</v>
      </c>
      <c r="J68">
        <v>16041.66667</v>
      </c>
      <c r="K68">
        <v>175</v>
      </c>
      <c r="L68">
        <f t="shared" si="4"/>
        <v>126.65570129291457</v>
      </c>
    </row>
    <row r="69" spans="1:12" ht="12.75">
      <c r="A69">
        <v>4536</v>
      </c>
      <c r="B69">
        <v>198</v>
      </c>
      <c r="C69">
        <f aca="true" t="shared" si="5" ref="C69:C132">SQRT(A69)</f>
        <v>67.34983296193094</v>
      </c>
      <c r="D69">
        <f aca="true" t="shared" si="6" ref="D69:D132">80*B69-0.2*B69^2-0.2*A69</f>
        <v>7092</v>
      </c>
      <c r="E69">
        <v>34209</v>
      </c>
      <c r="F69">
        <v>171</v>
      </c>
      <c r="G69">
        <f aca="true" t="shared" si="7" ref="G69:G132">SQRT(E69)</f>
        <v>184.95675170158023</v>
      </c>
      <c r="H69">
        <f aca="true" t="shared" si="8" ref="H69:H132">80*F69-0.1*F69^2-0.1*E69</f>
        <v>7335</v>
      </c>
      <c r="J69">
        <v>16224</v>
      </c>
      <c r="K69">
        <v>176</v>
      </c>
      <c r="L69">
        <f aca="true" t="shared" si="9" ref="L69:L93">SQRT(J69)</f>
        <v>127.37346662472527</v>
      </c>
    </row>
    <row r="70" spans="1:12" ht="12.75">
      <c r="A70">
        <v>4539</v>
      </c>
      <c r="B70">
        <v>199</v>
      </c>
      <c r="C70">
        <f t="shared" si="5"/>
        <v>67.3721010508059</v>
      </c>
      <c r="D70">
        <f t="shared" si="6"/>
        <v>7091.999999999999</v>
      </c>
      <c r="E70">
        <v>34666</v>
      </c>
      <c r="F70">
        <v>172</v>
      </c>
      <c r="G70">
        <f t="shared" si="7"/>
        <v>186.18807695446023</v>
      </c>
      <c r="H70">
        <f t="shared" si="8"/>
        <v>7335</v>
      </c>
      <c r="J70">
        <v>16404.33333</v>
      </c>
      <c r="K70">
        <v>177</v>
      </c>
      <c r="L70">
        <f t="shared" si="9"/>
        <v>128.0794024423912</v>
      </c>
    </row>
    <row r="71" spans="1:12" ht="12.75">
      <c r="A71">
        <v>4540</v>
      </c>
      <c r="B71">
        <v>200</v>
      </c>
      <c r="C71">
        <f t="shared" si="5"/>
        <v>67.37952211169207</v>
      </c>
      <c r="D71">
        <f t="shared" si="6"/>
        <v>7092</v>
      </c>
      <c r="E71">
        <v>35121</v>
      </c>
      <c r="F71">
        <v>173</v>
      </c>
      <c r="G71">
        <f t="shared" si="7"/>
        <v>187.4059764255132</v>
      </c>
      <c r="H71">
        <f t="shared" si="8"/>
        <v>7335</v>
      </c>
      <c r="J71">
        <v>16582.66667</v>
      </c>
      <c r="K71">
        <v>178</v>
      </c>
      <c r="L71">
        <f t="shared" si="9"/>
        <v>128.7737033326292</v>
      </c>
    </row>
    <row r="72" spans="1:12" ht="12.75">
      <c r="A72">
        <v>4539</v>
      </c>
      <c r="B72">
        <v>201</v>
      </c>
      <c r="C72">
        <f t="shared" si="5"/>
        <v>67.3721010508059</v>
      </c>
      <c r="D72">
        <f t="shared" si="6"/>
        <v>7091.999999999999</v>
      </c>
      <c r="E72">
        <v>35574</v>
      </c>
      <c r="F72">
        <v>174</v>
      </c>
      <c r="G72">
        <f t="shared" si="7"/>
        <v>188.61071019430472</v>
      </c>
      <c r="H72">
        <f t="shared" si="8"/>
        <v>7335</v>
      </c>
      <c r="J72">
        <v>16759</v>
      </c>
      <c r="K72">
        <v>179</v>
      </c>
      <c r="L72">
        <f t="shared" si="9"/>
        <v>129.4565564195186</v>
      </c>
    </row>
    <row r="73" spans="1:12" ht="12.75">
      <c r="A73">
        <v>4536</v>
      </c>
      <c r="B73">
        <v>202</v>
      </c>
      <c r="C73">
        <f t="shared" si="5"/>
        <v>67.34983296193094</v>
      </c>
      <c r="D73">
        <f t="shared" si="6"/>
        <v>7092</v>
      </c>
      <c r="E73">
        <v>36025</v>
      </c>
      <c r="F73">
        <v>175</v>
      </c>
      <c r="G73">
        <f t="shared" si="7"/>
        <v>189.80252896102306</v>
      </c>
      <c r="H73">
        <f t="shared" si="8"/>
        <v>7335</v>
      </c>
      <c r="J73">
        <v>16933.33333</v>
      </c>
      <c r="K73">
        <v>180</v>
      </c>
      <c r="L73">
        <f t="shared" si="9"/>
        <v>130.12814196014634</v>
      </c>
    </row>
    <row r="74" spans="1:12" ht="12.75">
      <c r="A74">
        <v>4531</v>
      </c>
      <c r="B74">
        <v>203</v>
      </c>
      <c r="C74">
        <f t="shared" si="5"/>
        <v>67.31270311018568</v>
      </c>
      <c r="D74">
        <f t="shared" si="6"/>
        <v>7091.999999999999</v>
      </c>
      <c r="E74">
        <v>36474</v>
      </c>
      <c r="F74">
        <v>176</v>
      </c>
      <c r="G74">
        <f t="shared" si="7"/>
        <v>190.98167451355116</v>
      </c>
      <c r="H74">
        <f t="shared" si="8"/>
        <v>7335</v>
      </c>
      <c r="J74">
        <v>17105.66667</v>
      </c>
      <c r="K74">
        <v>181</v>
      </c>
      <c r="L74">
        <f t="shared" si="9"/>
        <v>130.7886335657652</v>
      </c>
    </row>
    <row r="75" spans="1:12" ht="12.75">
      <c r="A75">
        <v>4524</v>
      </c>
      <c r="B75">
        <v>204</v>
      </c>
      <c r="C75">
        <f t="shared" si="5"/>
        <v>67.26068688320095</v>
      </c>
      <c r="D75">
        <f t="shared" si="6"/>
        <v>7091.999999999999</v>
      </c>
      <c r="E75">
        <v>36921</v>
      </c>
      <c r="F75">
        <v>177</v>
      </c>
      <c r="G75">
        <f t="shared" si="7"/>
        <v>192.1483801649132</v>
      </c>
      <c r="H75">
        <f t="shared" si="8"/>
        <v>7335</v>
      </c>
      <c r="J75">
        <v>17276</v>
      </c>
      <c r="K75">
        <v>182</v>
      </c>
      <c r="L75">
        <f t="shared" si="9"/>
        <v>131.43819840518205</v>
      </c>
    </row>
    <row r="76" spans="1:12" ht="12.75">
      <c r="A76">
        <v>4515</v>
      </c>
      <c r="B76">
        <v>205</v>
      </c>
      <c r="C76">
        <f t="shared" si="5"/>
        <v>67.19374970932937</v>
      </c>
      <c r="D76">
        <f t="shared" si="6"/>
        <v>7092</v>
      </c>
      <c r="E76">
        <v>37366</v>
      </c>
      <c r="F76">
        <v>178</v>
      </c>
      <c r="G76">
        <f t="shared" si="7"/>
        <v>193.30287116336373</v>
      </c>
      <c r="H76">
        <f t="shared" si="8"/>
        <v>7335</v>
      </c>
      <c r="J76">
        <v>17444.33333</v>
      </c>
      <c r="K76">
        <v>183</v>
      </c>
      <c r="L76">
        <f t="shared" si="9"/>
        <v>132.07699773238338</v>
      </c>
    </row>
    <row r="77" spans="1:12" ht="12.75">
      <c r="A77">
        <v>4504</v>
      </c>
      <c r="B77">
        <v>206</v>
      </c>
      <c r="C77">
        <f t="shared" si="5"/>
        <v>67.11184694225007</v>
      </c>
      <c r="D77">
        <f t="shared" si="6"/>
        <v>7091.999999999999</v>
      </c>
      <c r="E77">
        <v>37809</v>
      </c>
      <c r="F77">
        <v>179</v>
      </c>
      <c r="G77">
        <f t="shared" si="7"/>
        <v>194.4453650771856</v>
      </c>
      <c r="H77">
        <f t="shared" si="8"/>
        <v>7335</v>
      </c>
      <c r="J77">
        <v>17610.66667</v>
      </c>
      <c r="K77">
        <v>184</v>
      </c>
      <c r="L77">
        <f t="shared" si="9"/>
        <v>132.70518705009235</v>
      </c>
    </row>
    <row r="78" spans="1:12" ht="12.75">
      <c r="A78">
        <v>4491</v>
      </c>
      <c r="B78">
        <v>207</v>
      </c>
      <c r="C78">
        <f t="shared" si="5"/>
        <v>67.01492371106603</v>
      </c>
      <c r="D78">
        <f t="shared" si="6"/>
        <v>7091.999999999999</v>
      </c>
      <c r="E78">
        <v>38250</v>
      </c>
      <c r="F78">
        <v>180</v>
      </c>
      <c r="G78">
        <f t="shared" si="7"/>
        <v>195.57607215607945</v>
      </c>
      <c r="H78">
        <f t="shared" si="8"/>
        <v>7335</v>
      </c>
      <c r="J78">
        <v>17775</v>
      </c>
      <c r="K78">
        <v>185</v>
      </c>
      <c r="L78">
        <f t="shared" si="9"/>
        <v>133.32291625973383</v>
      </c>
    </row>
    <row r="79" spans="1:12" ht="12.75">
      <c r="A79">
        <v>4476</v>
      </c>
      <c r="B79">
        <v>208</v>
      </c>
      <c r="C79">
        <f t="shared" si="5"/>
        <v>66.90291473471092</v>
      </c>
      <c r="D79">
        <f t="shared" si="6"/>
        <v>7091.999999999999</v>
      </c>
      <c r="E79">
        <v>38689</v>
      </c>
      <c r="F79">
        <v>181</v>
      </c>
      <c r="G79">
        <f t="shared" si="7"/>
        <v>196.69519567086533</v>
      </c>
      <c r="H79">
        <f t="shared" si="8"/>
        <v>7335</v>
      </c>
      <c r="J79">
        <v>17937.33333</v>
      </c>
      <c r="K79">
        <v>186</v>
      </c>
      <c r="L79">
        <f t="shared" si="9"/>
        <v>133.93033013473834</v>
      </c>
    </row>
    <row r="80" spans="1:12" ht="12.75">
      <c r="A80">
        <v>4459</v>
      </c>
      <c r="B80">
        <v>209</v>
      </c>
      <c r="C80">
        <f t="shared" si="5"/>
        <v>66.7757440991862</v>
      </c>
      <c r="D80">
        <f t="shared" si="6"/>
        <v>7091.999999999999</v>
      </c>
      <c r="E80">
        <v>39126</v>
      </c>
      <c r="F80">
        <v>182</v>
      </c>
      <c r="G80">
        <f t="shared" si="7"/>
        <v>197.8029322330688</v>
      </c>
      <c r="H80">
        <f t="shared" si="8"/>
        <v>7335</v>
      </c>
      <c r="J80">
        <v>18097.66667</v>
      </c>
      <c r="K80">
        <v>187</v>
      </c>
      <c r="L80">
        <f t="shared" si="9"/>
        <v>134.5275684385918</v>
      </c>
    </row>
    <row r="81" spans="1:12" ht="12.75">
      <c r="A81">
        <v>4440</v>
      </c>
      <c r="B81">
        <v>210</v>
      </c>
      <c r="C81">
        <f t="shared" si="5"/>
        <v>66.63332499583073</v>
      </c>
      <c r="D81">
        <f t="shared" si="6"/>
        <v>7092</v>
      </c>
      <c r="E81">
        <v>39561</v>
      </c>
      <c r="F81">
        <v>183</v>
      </c>
      <c r="G81">
        <f t="shared" si="7"/>
        <v>198.89947209583036</v>
      </c>
      <c r="H81">
        <f t="shared" si="8"/>
        <v>7335</v>
      </c>
      <c r="J81">
        <v>18256</v>
      </c>
      <c r="K81">
        <v>188</v>
      </c>
      <c r="L81">
        <f t="shared" si="9"/>
        <v>135.11476603243628</v>
      </c>
    </row>
    <row r="82" spans="1:12" ht="12.75">
      <c r="A82">
        <v>4419</v>
      </c>
      <c r="B82">
        <v>211</v>
      </c>
      <c r="C82">
        <f t="shared" si="5"/>
        <v>66.47555941848101</v>
      </c>
      <c r="D82">
        <f t="shared" si="6"/>
        <v>7091.999999999999</v>
      </c>
      <c r="E82">
        <v>39994</v>
      </c>
      <c r="F82">
        <v>184</v>
      </c>
      <c r="G82">
        <f t="shared" si="7"/>
        <v>199.98499943745782</v>
      </c>
      <c r="H82">
        <f t="shared" si="8"/>
        <v>7335</v>
      </c>
      <c r="J82">
        <v>18412.33333</v>
      </c>
      <c r="K82">
        <v>189</v>
      </c>
      <c r="L82">
        <f t="shared" si="9"/>
        <v>135.69205330453218</v>
      </c>
    </row>
    <row r="83" spans="1:12" ht="12.75">
      <c r="A83">
        <v>4396</v>
      </c>
      <c r="B83">
        <v>212</v>
      </c>
      <c r="C83">
        <f t="shared" si="5"/>
        <v>66.3023378170031</v>
      </c>
      <c r="D83">
        <f t="shared" si="6"/>
        <v>7091.999999999999</v>
      </c>
      <c r="E83">
        <v>40425</v>
      </c>
      <c r="F83">
        <v>185</v>
      </c>
      <c r="G83">
        <f t="shared" si="7"/>
        <v>201.05969262883102</v>
      </c>
      <c r="H83">
        <f t="shared" si="8"/>
        <v>7335</v>
      </c>
      <c r="J83">
        <v>18566.66667</v>
      </c>
      <c r="K83">
        <v>190</v>
      </c>
      <c r="L83">
        <f t="shared" si="9"/>
        <v>136.25955625202954</v>
      </c>
    </row>
    <row r="84" spans="1:12" ht="12.75">
      <c r="A84">
        <v>4371</v>
      </c>
      <c r="B84">
        <v>213</v>
      </c>
      <c r="C84">
        <f t="shared" si="5"/>
        <v>66.11353870426238</v>
      </c>
      <c r="D84">
        <f t="shared" si="6"/>
        <v>7091.999999999999</v>
      </c>
      <c r="E84">
        <v>40854</v>
      </c>
      <c r="F84">
        <v>186</v>
      </c>
      <c r="G84">
        <f t="shared" si="7"/>
        <v>202.12372448577133</v>
      </c>
      <c r="H84">
        <f t="shared" si="8"/>
        <v>7335</v>
      </c>
      <c r="J84">
        <v>18719</v>
      </c>
      <c r="K84">
        <v>191</v>
      </c>
      <c r="L84">
        <f t="shared" si="9"/>
        <v>136.81739655467794</v>
      </c>
    </row>
    <row r="85" spans="1:12" ht="12.75">
      <c r="A85">
        <v>4344</v>
      </c>
      <c r="B85">
        <v>214</v>
      </c>
      <c r="C85">
        <f t="shared" si="5"/>
        <v>65.90902821313632</v>
      </c>
      <c r="D85">
        <f t="shared" si="6"/>
        <v>7091.999999999999</v>
      </c>
      <c r="E85">
        <v>41281</v>
      </c>
      <c r="F85">
        <v>187</v>
      </c>
      <c r="G85">
        <f t="shared" si="7"/>
        <v>203.1772625073977</v>
      </c>
      <c r="H85">
        <f t="shared" si="8"/>
        <v>7335</v>
      </c>
      <c r="J85">
        <v>18869.33333</v>
      </c>
      <c r="K85">
        <v>192</v>
      </c>
      <c r="L85">
        <f t="shared" si="9"/>
        <v>137.36569196855524</v>
      </c>
    </row>
    <row r="86" spans="1:12" ht="12.75">
      <c r="A86">
        <v>4315</v>
      </c>
      <c r="B86">
        <v>215</v>
      </c>
      <c r="C86">
        <f t="shared" si="5"/>
        <v>65.68865959965997</v>
      </c>
      <c r="D86">
        <f t="shared" si="6"/>
        <v>7092</v>
      </c>
      <c r="E86">
        <v>41706</v>
      </c>
      <c r="F86">
        <v>188</v>
      </c>
      <c r="G86">
        <f t="shared" si="7"/>
        <v>204.22046910141012</v>
      </c>
      <c r="H86">
        <f t="shared" si="8"/>
        <v>7335</v>
      </c>
      <c r="J86">
        <v>19017.66667</v>
      </c>
      <c r="K86">
        <v>193</v>
      </c>
      <c r="L86">
        <f t="shared" si="9"/>
        <v>137.90455637867808</v>
      </c>
    </row>
    <row r="87" spans="1:12" ht="12.75">
      <c r="A87">
        <v>4284</v>
      </c>
      <c r="B87">
        <v>216</v>
      </c>
      <c r="C87">
        <f t="shared" si="5"/>
        <v>65.45227268781429</v>
      </c>
      <c r="D87">
        <f t="shared" si="6"/>
        <v>7091.999999999999</v>
      </c>
      <c r="E87">
        <v>42129</v>
      </c>
      <c r="F87">
        <v>189</v>
      </c>
      <c r="G87">
        <f t="shared" si="7"/>
        <v>205.25350179716787</v>
      </c>
      <c r="H87">
        <f t="shared" si="8"/>
        <v>7334.999999999999</v>
      </c>
      <c r="J87">
        <v>19164</v>
      </c>
      <c r="K87">
        <v>194</v>
      </c>
      <c r="L87">
        <f t="shared" si="9"/>
        <v>138.4340998453777</v>
      </c>
    </row>
    <row r="88" spans="1:12" ht="12.75">
      <c r="A88">
        <v>4251</v>
      </c>
      <c r="B88">
        <v>217</v>
      </c>
      <c r="C88">
        <f t="shared" si="5"/>
        <v>65.19969325081216</v>
      </c>
      <c r="D88">
        <f t="shared" si="6"/>
        <v>7091.999999999999</v>
      </c>
      <c r="E88">
        <v>42550</v>
      </c>
      <c r="F88">
        <v>190</v>
      </c>
      <c r="G88">
        <f t="shared" si="7"/>
        <v>206.27651344736267</v>
      </c>
      <c r="H88">
        <f t="shared" si="8"/>
        <v>7335</v>
      </c>
      <c r="J88">
        <v>19308.33333</v>
      </c>
      <c r="K88">
        <v>195</v>
      </c>
      <c r="L88">
        <f t="shared" si="9"/>
        <v>138.95442896863705</v>
      </c>
    </row>
    <row r="89" spans="1:12" ht="12.75">
      <c r="A89">
        <v>4216</v>
      </c>
      <c r="B89">
        <v>218</v>
      </c>
      <c r="C89">
        <f t="shared" si="5"/>
        <v>64.9307323229917</v>
      </c>
      <c r="D89">
        <f t="shared" si="6"/>
        <v>7091.999999999999</v>
      </c>
      <c r="E89">
        <v>42969</v>
      </c>
      <c r="F89">
        <v>191</v>
      </c>
      <c r="G89">
        <f t="shared" si="7"/>
        <v>207.28965241902452</v>
      </c>
      <c r="H89">
        <f t="shared" si="8"/>
        <v>7334.999999999999</v>
      </c>
      <c r="J89">
        <v>19450.66667</v>
      </c>
      <c r="K89">
        <v>196</v>
      </c>
      <c r="L89">
        <f t="shared" si="9"/>
        <v>139.46564691708133</v>
      </c>
    </row>
    <row r="90" spans="1:12" ht="12.75">
      <c r="A90">
        <v>4179</v>
      </c>
      <c r="B90">
        <v>219</v>
      </c>
      <c r="C90">
        <f t="shared" si="5"/>
        <v>64.64518543557594</v>
      </c>
      <c r="D90">
        <f t="shared" si="6"/>
        <v>7091.999999999999</v>
      </c>
      <c r="E90">
        <v>43386</v>
      </c>
      <c r="F90">
        <v>192</v>
      </c>
      <c r="G90">
        <f t="shared" si="7"/>
        <v>208.2930627745437</v>
      </c>
      <c r="H90">
        <f t="shared" si="8"/>
        <v>7335</v>
      </c>
      <c r="J90">
        <v>19591</v>
      </c>
      <c r="K90">
        <v>197</v>
      </c>
      <c r="L90">
        <f t="shared" si="9"/>
        <v>139.96785345214093</v>
      </c>
    </row>
    <row r="91" spans="1:12" ht="12.75">
      <c r="A91">
        <v>4140</v>
      </c>
      <c r="B91">
        <v>220</v>
      </c>
      <c r="C91">
        <f t="shared" si="5"/>
        <v>64.34283176858165</v>
      </c>
      <c r="D91">
        <f t="shared" si="6"/>
        <v>7092</v>
      </c>
      <c r="E91">
        <v>43801</v>
      </c>
      <c r="F91">
        <v>193</v>
      </c>
      <c r="G91">
        <f t="shared" si="7"/>
        <v>209.2868844433401</v>
      </c>
      <c r="H91">
        <f t="shared" si="8"/>
        <v>7335</v>
      </c>
      <c r="J91">
        <v>19729.33333</v>
      </c>
      <c r="K91">
        <v>198</v>
      </c>
      <c r="L91">
        <f t="shared" si="9"/>
        <v>140.46114526800642</v>
      </c>
    </row>
    <row r="92" spans="1:12" ht="12.75">
      <c r="A92">
        <v>4099</v>
      </c>
      <c r="B92">
        <v>221</v>
      </c>
      <c r="C92">
        <f t="shared" si="5"/>
        <v>64.02343321003646</v>
      </c>
      <c r="D92">
        <f t="shared" si="6"/>
        <v>7091.999999999999</v>
      </c>
      <c r="E92">
        <v>44214</v>
      </c>
      <c r="F92">
        <v>194</v>
      </c>
      <c r="G92">
        <f t="shared" si="7"/>
        <v>210.2712533847649</v>
      </c>
      <c r="H92">
        <f t="shared" si="8"/>
        <v>7334.999999999999</v>
      </c>
      <c r="J92">
        <v>19865.66667</v>
      </c>
      <c r="K92">
        <v>199</v>
      </c>
      <c r="L92">
        <f t="shared" si="9"/>
        <v>140.94561600134998</v>
      </c>
    </row>
    <row r="93" spans="1:12" ht="12.75">
      <c r="A93">
        <v>4056</v>
      </c>
      <c r="B93">
        <v>222</v>
      </c>
      <c r="C93">
        <f t="shared" si="5"/>
        <v>63.686733312362634</v>
      </c>
      <c r="D93">
        <f t="shared" si="6"/>
        <v>7091.999999999999</v>
      </c>
      <c r="E93">
        <v>44625</v>
      </c>
      <c r="F93">
        <v>195</v>
      </c>
      <c r="G93">
        <f t="shared" si="7"/>
        <v>211.24630174277607</v>
      </c>
      <c r="H93">
        <f t="shared" si="8"/>
        <v>7335</v>
      </c>
      <c r="J93">
        <v>20000</v>
      </c>
      <c r="K93">
        <v>200</v>
      </c>
      <c r="L93">
        <f t="shared" si="9"/>
        <v>141.4213562373095</v>
      </c>
    </row>
    <row r="94" spans="1:8" ht="12.75">
      <c r="A94">
        <v>4011</v>
      </c>
      <c r="B94">
        <v>223</v>
      </c>
      <c r="C94">
        <f t="shared" si="5"/>
        <v>63.33245613427605</v>
      </c>
      <c r="D94">
        <f t="shared" si="6"/>
        <v>7091.999999999999</v>
      </c>
      <c r="E94">
        <v>45034</v>
      </c>
      <c r="F94">
        <v>196</v>
      </c>
      <c r="G94">
        <f t="shared" si="7"/>
        <v>212.21215799289163</v>
      </c>
      <c r="H94">
        <f t="shared" si="8"/>
        <v>7334.999999999999</v>
      </c>
    </row>
    <row r="95" spans="1:8" ht="12.75">
      <c r="A95">
        <v>3964</v>
      </c>
      <c r="B95">
        <v>224</v>
      </c>
      <c r="C95">
        <f t="shared" si="5"/>
        <v>62.960304954788775</v>
      </c>
      <c r="D95">
        <f t="shared" si="6"/>
        <v>7091.999999999999</v>
      </c>
      <c r="E95">
        <v>45441</v>
      </c>
      <c r="F95">
        <v>197</v>
      </c>
      <c r="G95">
        <f t="shared" si="7"/>
        <v>213.16894708188622</v>
      </c>
      <c r="H95">
        <f t="shared" si="8"/>
        <v>7335</v>
      </c>
    </row>
    <row r="96" spans="1:8" ht="12.75">
      <c r="A96">
        <v>3915</v>
      </c>
      <c r="B96">
        <v>225</v>
      </c>
      <c r="C96">
        <f t="shared" si="5"/>
        <v>62.56996084384263</v>
      </c>
      <c r="D96">
        <f t="shared" si="6"/>
        <v>7092</v>
      </c>
      <c r="E96">
        <v>45846</v>
      </c>
      <c r="F96">
        <v>198</v>
      </c>
      <c r="G96">
        <f t="shared" si="7"/>
        <v>214.11679056066575</v>
      </c>
      <c r="H96">
        <f t="shared" si="8"/>
        <v>7335</v>
      </c>
    </row>
    <row r="97" spans="1:8" ht="12.75">
      <c r="A97">
        <v>3864</v>
      </c>
      <c r="B97">
        <v>226</v>
      </c>
      <c r="C97">
        <f t="shared" si="5"/>
        <v>62.161081071680215</v>
      </c>
      <c r="D97">
        <f t="shared" si="6"/>
        <v>7091.999999999999</v>
      </c>
      <c r="E97">
        <v>46249</v>
      </c>
      <c r="F97">
        <v>199</v>
      </c>
      <c r="G97">
        <f t="shared" si="7"/>
        <v>215.05580671072335</v>
      </c>
      <c r="H97">
        <f t="shared" si="8"/>
        <v>7334.999999999999</v>
      </c>
    </row>
    <row r="98" spans="1:8" ht="12.75">
      <c r="A98">
        <v>3811</v>
      </c>
      <c r="B98">
        <v>227</v>
      </c>
      <c r="C98">
        <f t="shared" si="5"/>
        <v>61.73329733620261</v>
      </c>
      <c r="D98">
        <f t="shared" si="6"/>
        <v>7091.999999999999</v>
      </c>
      <c r="E98">
        <v>46650</v>
      </c>
      <c r="F98">
        <v>200</v>
      </c>
      <c r="G98">
        <f t="shared" si="7"/>
        <v>215.98611066455177</v>
      </c>
      <c r="H98">
        <f t="shared" si="8"/>
        <v>7335</v>
      </c>
    </row>
    <row r="99" spans="1:8" ht="12.75">
      <c r="A99">
        <v>3756</v>
      </c>
      <c r="B99">
        <v>228</v>
      </c>
      <c r="C99">
        <f t="shared" si="5"/>
        <v>61.28621378417825</v>
      </c>
      <c r="D99">
        <f t="shared" si="6"/>
        <v>7091.999999999999</v>
      </c>
      <c r="E99">
        <v>47049</v>
      </c>
      <c r="F99">
        <v>201</v>
      </c>
      <c r="G99">
        <f t="shared" si="7"/>
        <v>216.90781452036254</v>
      </c>
      <c r="H99">
        <f t="shared" si="8"/>
        <v>7334.999999999999</v>
      </c>
    </row>
    <row r="100" spans="1:8" ht="12.75">
      <c r="A100">
        <v>3699</v>
      </c>
      <c r="B100">
        <v>229</v>
      </c>
      <c r="C100">
        <f t="shared" si="5"/>
        <v>60.81940479813988</v>
      </c>
      <c r="D100">
        <f t="shared" si="6"/>
        <v>7091.999999999999</v>
      </c>
      <c r="E100">
        <v>47446</v>
      </c>
      <c r="F100">
        <v>202</v>
      </c>
      <c r="G100">
        <f t="shared" si="7"/>
        <v>217.82102745143774</v>
      </c>
      <c r="H100">
        <f t="shared" si="8"/>
        <v>7335</v>
      </c>
    </row>
    <row r="101" spans="1:8" ht="12.75">
      <c r="A101">
        <v>3640</v>
      </c>
      <c r="B101">
        <v>230</v>
      </c>
      <c r="C101">
        <f t="shared" si="5"/>
        <v>60.332412515993425</v>
      </c>
      <c r="D101">
        <f t="shared" si="6"/>
        <v>7092</v>
      </c>
      <c r="E101">
        <v>47841</v>
      </c>
      <c r="F101">
        <v>203</v>
      </c>
      <c r="G101">
        <f t="shared" si="7"/>
        <v>218.72585581041852</v>
      </c>
      <c r="H101">
        <f t="shared" si="8"/>
        <v>7334.999999999998</v>
      </c>
    </row>
    <row r="102" spans="1:8" ht="12.75">
      <c r="A102">
        <v>3579</v>
      </c>
      <c r="B102">
        <v>231</v>
      </c>
      <c r="C102">
        <f t="shared" si="5"/>
        <v>59.824744044584094</v>
      </c>
      <c r="D102">
        <f t="shared" si="6"/>
        <v>7091.999999999999</v>
      </c>
      <c r="E102">
        <v>48234</v>
      </c>
      <c r="F102">
        <v>204</v>
      </c>
      <c r="G102">
        <f t="shared" si="7"/>
        <v>219.62240322881453</v>
      </c>
      <c r="H102">
        <f t="shared" si="8"/>
        <v>7334.999999999999</v>
      </c>
    </row>
    <row r="103" spans="1:8" ht="12.75">
      <c r="A103">
        <v>3516</v>
      </c>
      <c r="B103">
        <v>232</v>
      </c>
      <c r="C103">
        <f t="shared" si="5"/>
        <v>59.295868321494375</v>
      </c>
      <c r="D103">
        <f t="shared" si="6"/>
        <v>7091.999999999999</v>
      </c>
      <c r="E103">
        <v>48625</v>
      </c>
      <c r="F103">
        <v>205</v>
      </c>
      <c r="G103">
        <f t="shared" si="7"/>
        <v>220.51077071199947</v>
      </c>
      <c r="H103">
        <f t="shared" si="8"/>
        <v>7335</v>
      </c>
    </row>
    <row r="104" spans="1:8" ht="12.75">
      <c r="A104">
        <v>3451</v>
      </c>
      <c r="B104">
        <v>233</v>
      </c>
      <c r="C104">
        <f t="shared" si="5"/>
        <v>58.74521257089806</v>
      </c>
      <c r="D104">
        <f t="shared" si="6"/>
        <v>7091.999999999999</v>
      </c>
      <c r="E104">
        <v>49014</v>
      </c>
      <c r="F104">
        <v>206</v>
      </c>
      <c r="G104">
        <f t="shared" si="7"/>
        <v>221.3910567299411</v>
      </c>
      <c r="H104">
        <f t="shared" si="8"/>
        <v>7334.999999999999</v>
      </c>
    </row>
    <row r="105" spans="1:8" ht="12.75">
      <c r="A105">
        <v>3384</v>
      </c>
      <c r="B105">
        <v>234</v>
      </c>
      <c r="C105">
        <f t="shared" si="5"/>
        <v>58.172158288995945</v>
      </c>
      <c r="D105">
        <f t="shared" si="6"/>
        <v>7091.999999999999</v>
      </c>
      <c r="E105">
        <v>49401</v>
      </c>
      <c r="F105">
        <v>207</v>
      </c>
      <c r="G105">
        <f t="shared" si="7"/>
        <v>222.2633573038975</v>
      </c>
      <c r="H105">
        <f t="shared" si="8"/>
        <v>7334.999999999998</v>
      </c>
    </row>
    <row r="106" spans="1:8" ht="12.75">
      <c r="A106">
        <v>3315</v>
      </c>
      <c r="B106">
        <v>235</v>
      </c>
      <c r="C106">
        <f t="shared" si="5"/>
        <v>57.57603668193913</v>
      </c>
      <c r="D106">
        <f t="shared" si="6"/>
        <v>7092</v>
      </c>
      <c r="E106">
        <v>49786</v>
      </c>
      <c r="F106">
        <v>208</v>
      </c>
      <c r="G106">
        <f t="shared" si="7"/>
        <v>223.12776608929693</v>
      </c>
      <c r="H106">
        <f t="shared" si="8"/>
        <v>7334.999999999998</v>
      </c>
    </row>
    <row r="107" spans="1:8" ht="12.75">
      <c r="A107">
        <v>3244</v>
      </c>
      <c r="B107">
        <v>236</v>
      </c>
      <c r="C107">
        <f t="shared" si="5"/>
        <v>56.95612346359257</v>
      </c>
      <c r="D107">
        <f t="shared" si="6"/>
        <v>7091.999999999999</v>
      </c>
      <c r="E107">
        <v>50169</v>
      </c>
      <c r="F107">
        <v>209</v>
      </c>
      <c r="G107">
        <f t="shared" si="7"/>
        <v>223.98437445500522</v>
      </c>
      <c r="H107">
        <f t="shared" si="8"/>
        <v>7334.999999999999</v>
      </c>
    </row>
    <row r="108" spans="1:8" ht="12.75">
      <c r="A108">
        <v>3171</v>
      </c>
      <c r="B108">
        <v>237</v>
      </c>
      <c r="C108">
        <f t="shared" si="5"/>
        <v>56.31163290120435</v>
      </c>
      <c r="D108">
        <f t="shared" si="6"/>
        <v>7091.999999999999</v>
      </c>
      <c r="E108">
        <v>50550</v>
      </c>
      <c r="F108">
        <v>210</v>
      </c>
      <c r="G108">
        <f t="shared" si="7"/>
        <v>224.83327155917115</v>
      </c>
      <c r="H108">
        <f t="shared" si="8"/>
        <v>7335</v>
      </c>
    </row>
    <row r="109" spans="1:8" ht="12.75">
      <c r="A109">
        <v>3096</v>
      </c>
      <c r="B109">
        <v>238</v>
      </c>
      <c r="C109">
        <f t="shared" si="5"/>
        <v>55.641710972974224</v>
      </c>
      <c r="D109">
        <f t="shared" si="6"/>
        <v>7091.999999999999</v>
      </c>
      <c r="E109">
        <v>50929</v>
      </c>
      <c r="F109">
        <v>211</v>
      </c>
      <c r="G109">
        <f t="shared" si="7"/>
        <v>225.67454442182884</v>
      </c>
      <c r="H109">
        <f t="shared" si="8"/>
        <v>7334.999999999999</v>
      </c>
    </row>
    <row r="110" spans="1:8" ht="12.75">
      <c r="A110">
        <v>3019</v>
      </c>
      <c r="B110">
        <v>239</v>
      </c>
      <c r="C110">
        <f t="shared" si="5"/>
        <v>54.945427471264615</v>
      </c>
      <c r="D110">
        <f t="shared" si="6"/>
        <v>7091.999999999999</v>
      </c>
      <c r="E110">
        <v>51306</v>
      </c>
      <c r="F110">
        <v>212</v>
      </c>
      <c r="G110">
        <f t="shared" si="7"/>
        <v>226.5082779944256</v>
      </c>
      <c r="H110">
        <f t="shared" si="8"/>
        <v>7334.999999999998</v>
      </c>
    </row>
    <row r="111" spans="1:8" ht="12.75">
      <c r="A111">
        <v>2940</v>
      </c>
      <c r="B111">
        <v>240</v>
      </c>
      <c r="C111">
        <f t="shared" si="5"/>
        <v>54.22176684690383</v>
      </c>
      <c r="D111">
        <f t="shared" si="6"/>
        <v>7092</v>
      </c>
      <c r="E111">
        <v>51681</v>
      </c>
      <c r="F111">
        <v>213</v>
      </c>
      <c r="G111">
        <f t="shared" si="7"/>
        <v>227.33455522643274</v>
      </c>
      <c r="H111">
        <f t="shared" si="8"/>
        <v>7334.999999999998</v>
      </c>
    </row>
    <row r="112" spans="1:8" ht="12.75">
      <c r="A112">
        <v>2859</v>
      </c>
      <c r="B112">
        <v>241</v>
      </c>
      <c r="C112">
        <f t="shared" si="5"/>
        <v>53.4696175411794</v>
      </c>
      <c r="D112">
        <f t="shared" si="6"/>
        <v>7091.999999999999</v>
      </c>
      <c r="E112">
        <v>52054</v>
      </c>
      <c r="F112">
        <v>214</v>
      </c>
      <c r="G112">
        <f t="shared" si="7"/>
        <v>228.1534571291875</v>
      </c>
      <c r="H112">
        <f t="shared" si="8"/>
        <v>7334.999999999999</v>
      </c>
    </row>
    <row r="113" spans="1:8" ht="12.75">
      <c r="A113">
        <v>2776</v>
      </c>
      <c r="B113">
        <v>242</v>
      </c>
      <c r="C113">
        <f t="shared" si="5"/>
        <v>52.687759489277965</v>
      </c>
      <c r="D113">
        <f t="shared" si="6"/>
        <v>7091.999999999999</v>
      </c>
      <c r="E113">
        <v>52425</v>
      </c>
      <c r="F113">
        <v>215</v>
      </c>
      <c r="G113">
        <f t="shared" si="7"/>
        <v>228.96506283710622</v>
      </c>
      <c r="H113">
        <f t="shared" si="8"/>
        <v>7335</v>
      </c>
    </row>
    <row r="114" spans="1:8" ht="12.75">
      <c r="A114">
        <v>2691</v>
      </c>
      <c r="B114">
        <v>243</v>
      </c>
      <c r="C114">
        <f t="shared" si="5"/>
        <v>51.87484939737175</v>
      </c>
      <c r="D114">
        <f t="shared" si="6"/>
        <v>7091.999999999999</v>
      </c>
      <c r="E114">
        <v>52794</v>
      </c>
      <c r="F114">
        <v>216</v>
      </c>
      <c r="G114">
        <f t="shared" si="7"/>
        <v>229.7694496663993</v>
      </c>
      <c r="H114">
        <f t="shared" si="8"/>
        <v>7334.999999999999</v>
      </c>
    </row>
    <row r="115" spans="1:8" ht="12.75">
      <c r="A115">
        <v>2604</v>
      </c>
      <c r="B115">
        <v>244</v>
      </c>
      <c r="C115">
        <f t="shared" si="5"/>
        <v>51.02940328869229</v>
      </c>
      <c r="D115">
        <f t="shared" si="6"/>
        <v>7091.999999999999</v>
      </c>
      <c r="E115">
        <v>53161</v>
      </c>
      <c r="F115">
        <v>217</v>
      </c>
      <c r="G115">
        <f t="shared" si="7"/>
        <v>230.5666931714119</v>
      </c>
      <c r="H115">
        <f t="shared" si="8"/>
        <v>7334.999999999998</v>
      </c>
    </row>
    <row r="116" spans="1:8" ht="12.75">
      <c r="A116">
        <v>2515</v>
      </c>
      <c r="B116">
        <v>245</v>
      </c>
      <c r="C116">
        <f t="shared" si="5"/>
        <v>50.149775672479336</v>
      </c>
      <c r="D116">
        <f t="shared" si="6"/>
        <v>7092</v>
      </c>
      <c r="E116">
        <v>53526</v>
      </c>
      <c r="F116">
        <v>218</v>
      </c>
      <c r="G116">
        <f t="shared" si="7"/>
        <v>231.35686719870668</v>
      </c>
      <c r="H116">
        <f t="shared" si="8"/>
        <v>7334.999999999998</v>
      </c>
    </row>
    <row r="117" spans="1:8" ht="12.75">
      <c r="A117">
        <v>2424</v>
      </c>
      <c r="B117">
        <v>246</v>
      </c>
      <c r="C117">
        <f t="shared" si="5"/>
        <v>49.23413450036468</v>
      </c>
      <c r="D117">
        <f t="shared" si="6"/>
        <v>7091.999999999999</v>
      </c>
      <c r="E117">
        <v>53889</v>
      </c>
      <c r="F117">
        <v>219</v>
      </c>
      <c r="G117">
        <f t="shared" si="7"/>
        <v>232.14004393899816</v>
      </c>
      <c r="H117">
        <f t="shared" si="8"/>
        <v>7334.999999999999</v>
      </c>
    </row>
    <row r="118" spans="1:8" ht="12.75">
      <c r="A118">
        <v>2331</v>
      </c>
      <c r="B118">
        <v>247</v>
      </c>
      <c r="C118">
        <f t="shared" si="5"/>
        <v>48.28043081829324</v>
      </c>
      <c r="D118">
        <f t="shared" si="6"/>
        <v>7091.999999999999</v>
      </c>
      <c r="E118">
        <v>54250</v>
      </c>
      <c r="F118">
        <v>220</v>
      </c>
      <c r="G118">
        <f t="shared" si="7"/>
        <v>232.91629397704233</v>
      </c>
      <c r="H118">
        <f t="shared" si="8"/>
        <v>7335</v>
      </c>
    </row>
    <row r="119" spans="1:8" ht="12.75">
      <c r="A119">
        <v>2236</v>
      </c>
      <c r="B119">
        <v>248</v>
      </c>
      <c r="C119">
        <f t="shared" si="5"/>
        <v>47.286361670147556</v>
      </c>
      <c r="D119">
        <f t="shared" si="6"/>
        <v>7091.999999999999</v>
      </c>
      <c r="E119">
        <v>54609</v>
      </c>
      <c r="F119">
        <v>221</v>
      </c>
      <c r="G119">
        <f t="shared" si="7"/>
        <v>233.68568633957878</v>
      </c>
      <c r="H119">
        <f t="shared" si="8"/>
        <v>7334.999999999999</v>
      </c>
    </row>
    <row r="120" spans="1:8" ht="12.75">
      <c r="A120">
        <v>2139</v>
      </c>
      <c r="B120">
        <v>249</v>
      </c>
      <c r="C120">
        <f t="shared" si="5"/>
        <v>46.24932431938871</v>
      </c>
      <c r="D120">
        <f t="shared" si="6"/>
        <v>7091.999999999999</v>
      </c>
      <c r="E120">
        <v>54966</v>
      </c>
      <c r="F120">
        <v>222</v>
      </c>
      <c r="G120">
        <f t="shared" si="7"/>
        <v>234.448288541418</v>
      </c>
      <c r="H120">
        <f t="shared" si="8"/>
        <v>7334.999999999998</v>
      </c>
    </row>
    <row r="121" spans="1:8" ht="12.75">
      <c r="A121">
        <v>2040</v>
      </c>
      <c r="B121">
        <v>250</v>
      </c>
      <c r="C121">
        <f t="shared" si="5"/>
        <v>45.16635916254486</v>
      </c>
      <c r="D121">
        <f t="shared" si="6"/>
        <v>7092</v>
      </c>
      <c r="E121">
        <v>55321</v>
      </c>
      <c r="F121">
        <v>223</v>
      </c>
      <c r="G121">
        <f t="shared" si="7"/>
        <v>235.2041666297602</v>
      </c>
      <c r="H121">
        <f t="shared" si="8"/>
        <v>7334.999999999998</v>
      </c>
    </row>
    <row r="122" spans="1:8" ht="12.75">
      <c r="A122">
        <v>1939</v>
      </c>
      <c r="B122">
        <v>251</v>
      </c>
      <c r="C122">
        <f t="shared" si="5"/>
        <v>44.034077712607996</v>
      </c>
      <c r="D122">
        <f t="shared" si="6"/>
        <v>7091.999999999999</v>
      </c>
      <c r="E122">
        <v>55674</v>
      </c>
      <c r="F122">
        <v>224</v>
      </c>
      <c r="G122">
        <f t="shared" si="7"/>
        <v>235.95338522682823</v>
      </c>
      <c r="H122">
        <f t="shared" si="8"/>
        <v>7334.999999999999</v>
      </c>
    </row>
    <row r="123" spans="1:8" ht="12.75">
      <c r="A123">
        <v>1836</v>
      </c>
      <c r="B123">
        <v>252</v>
      </c>
      <c r="C123">
        <f t="shared" si="5"/>
        <v>42.8485705712571</v>
      </c>
      <c r="D123">
        <f t="shared" si="6"/>
        <v>7091.999999999999</v>
      </c>
      <c r="E123">
        <v>56025</v>
      </c>
      <c r="F123">
        <v>225</v>
      </c>
      <c r="G123">
        <f t="shared" si="7"/>
        <v>236.6960075708925</v>
      </c>
      <c r="H123">
        <f t="shared" si="8"/>
        <v>7335</v>
      </c>
    </row>
    <row r="124" spans="1:8" ht="12.75">
      <c r="A124">
        <v>1731</v>
      </c>
      <c r="B124">
        <v>253</v>
      </c>
      <c r="C124">
        <f t="shared" si="5"/>
        <v>41.60528812542944</v>
      </c>
      <c r="D124">
        <f t="shared" si="6"/>
        <v>7091.999999999999</v>
      </c>
      <c r="E124">
        <v>56374</v>
      </c>
      <c r="F124">
        <v>226</v>
      </c>
      <c r="G124">
        <f t="shared" si="7"/>
        <v>237.43209555576095</v>
      </c>
      <c r="H124">
        <f t="shared" si="8"/>
        <v>7334.999999999999</v>
      </c>
    </row>
    <row r="125" spans="1:8" ht="12.75">
      <c r="A125">
        <v>1624</v>
      </c>
      <c r="B125">
        <v>254</v>
      </c>
      <c r="C125">
        <f t="shared" si="5"/>
        <v>40.29888335921977</v>
      </c>
      <c r="D125">
        <f t="shared" si="6"/>
        <v>7091.999999999999</v>
      </c>
      <c r="E125">
        <v>56721</v>
      </c>
      <c r="F125">
        <v>227</v>
      </c>
      <c r="G125">
        <f t="shared" si="7"/>
        <v>238.16170976880395</v>
      </c>
      <c r="H125">
        <f t="shared" si="8"/>
        <v>7334.999999999998</v>
      </c>
    </row>
    <row r="126" spans="1:8" ht="12.75">
      <c r="A126">
        <v>1515</v>
      </c>
      <c r="B126">
        <v>255</v>
      </c>
      <c r="C126">
        <f t="shared" si="5"/>
        <v>38.92300091205713</v>
      </c>
      <c r="D126">
        <f t="shared" si="6"/>
        <v>7092</v>
      </c>
      <c r="E126">
        <v>57066</v>
      </c>
      <c r="F126">
        <v>228</v>
      </c>
      <c r="G126">
        <f t="shared" si="7"/>
        <v>238.88490952757982</v>
      </c>
      <c r="H126">
        <f t="shared" si="8"/>
        <v>7334.999999999998</v>
      </c>
    </row>
    <row r="127" spans="1:8" ht="12.75">
      <c r="A127">
        <v>1404</v>
      </c>
      <c r="B127">
        <v>256</v>
      </c>
      <c r="C127">
        <f t="shared" si="5"/>
        <v>37.469987990390386</v>
      </c>
      <c r="D127">
        <f t="shared" si="6"/>
        <v>7091.999999999999</v>
      </c>
      <c r="E127">
        <v>57409</v>
      </c>
      <c r="F127">
        <v>229</v>
      </c>
      <c r="G127">
        <f t="shared" si="7"/>
        <v>239.6017529151237</v>
      </c>
      <c r="H127">
        <f t="shared" si="8"/>
        <v>7334.999999999999</v>
      </c>
    </row>
    <row r="128" spans="1:8" ht="12.75">
      <c r="A128">
        <v>1291</v>
      </c>
      <c r="B128">
        <v>257</v>
      </c>
      <c r="C128">
        <f t="shared" si="5"/>
        <v>35.93048844644336</v>
      </c>
      <c r="D128">
        <f t="shared" si="6"/>
        <v>7091.999999999999</v>
      </c>
      <c r="E128">
        <v>57750</v>
      </c>
      <c r="F128">
        <v>230</v>
      </c>
      <c r="G128">
        <f t="shared" si="7"/>
        <v>240.3122968139583</v>
      </c>
      <c r="H128">
        <f t="shared" si="8"/>
        <v>7335</v>
      </c>
    </row>
    <row r="129" spans="1:8" ht="12.75">
      <c r="A129">
        <v>1176</v>
      </c>
      <c r="B129">
        <v>258</v>
      </c>
      <c r="C129">
        <f t="shared" si="5"/>
        <v>34.292856398964496</v>
      </c>
      <c r="D129">
        <f t="shared" si="6"/>
        <v>7091.999999999999</v>
      </c>
      <c r="E129">
        <v>58089</v>
      </c>
      <c r="F129">
        <v>231</v>
      </c>
      <c r="G129">
        <f t="shared" si="7"/>
        <v>241.01659693888303</v>
      </c>
      <c r="H129">
        <f t="shared" si="8"/>
        <v>7334.999999999999</v>
      </c>
    </row>
    <row r="130" spans="1:8" ht="12.75">
      <c r="A130">
        <v>1059</v>
      </c>
      <c r="B130">
        <v>259</v>
      </c>
      <c r="C130">
        <f t="shared" si="5"/>
        <v>32.54228019054596</v>
      </c>
      <c r="D130">
        <f t="shared" si="6"/>
        <v>7091.999999999999</v>
      </c>
      <c r="E130">
        <v>58426</v>
      </c>
      <c r="F130">
        <v>232</v>
      </c>
      <c r="G130">
        <f t="shared" si="7"/>
        <v>241.71470786859453</v>
      </c>
      <c r="H130">
        <f t="shared" si="8"/>
        <v>7334.999999999998</v>
      </c>
    </row>
    <row r="131" spans="1:8" ht="12.75">
      <c r="A131">
        <v>940</v>
      </c>
      <c r="B131">
        <v>260</v>
      </c>
      <c r="C131">
        <f t="shared" si="5"/>
        <v>30.659419433511783</v>
      </c>
      <c r="D131">
        <f t="shared" si="6"/>
        <v>7092</v>
      </c>
      <c r="E131">
        <v>58761</v>
      </c>
      <c r="F131">
        <v>233</v>
      </c>
      <c r="G131">
        <f t="shared" si="7"/>
        <v>242.40668307618913</v>
      </c>
      <c r="H131">
        <f t="shared" si="8"/>
        <v>7334.999999999998</v>
      </c>
    </row>
    <row r="132" spans="1:8" ht="12.75">
      <c r="A132">
        <v>819</v>
      </c>
      <c r="B132">
        <v>261</v>
      </c>
      <c r="C132">
        <f t="shared" si="5"/>
        <v>28.61817604250837</v>
      </c>
      <c r="D132">
        <f t="shared" si="6"/>
        <v>7091.999999999999</v>
      </c>
      <c r="E132">
        <v>59094</v>
      </c>
      <c r="F132">
        <v>234</v>
      </c>
      <c r="G132">
        <f t="shared" si="7"/>
        <v>243.09257495859472</v>
      </c>
      <c r="H132">
        <f t="shared" si="8"/>
        <v>7334.999999999999</v>
      </c>
    </row>
    <row r="133" spans="1:8" ht="12.75">
      <c r="A133">
        <v>696</v>
      </c>
      <c r="B133">
        <v>262</v>
      </c>
      <c r="C133">
        <f aca="true" t="shared" si="10" ref="C133:C138">SQRT(A133)</f>
        <v>26.38181191654584</v>
      </c>
      <c r="D133">
        <f aca="true" t="shared" si="11" ref="D133:D138">80*B133-0.2*B133^2-0.2*A133</f>
        <v>7091.999999999999</v>
      </c>
      <c r="E133">
        <v>59425</v>
      </c>
      <c r="F133">
        <v>235</v>
      </c>
      <c r="G133">
        <f aca="true" t="shared" si="12" ref="G133:G196">SQRT(E133)</f>
        <v>243.77243486497812</v>
      </c>
      <c r="H133">
        <f aca="true" t="shared" si="13" ref="H133:H196">80*F133-0.1*F133^2-0.1*E133</f>
        <v>7335</v>
      </c>
    </row>
    <row r="134" spans="1:8" ht="12.75">
      <c r="A134">
        <v>571</v>
      </c>
      <c r="B134">
        <v>263</v>
      </c>
      <c r="C134">
        <f t="shared" si="10"/>
        <v>23.895606290697042</v>
      </c>
      <c r="D134">
        <f t="shared" si="11"/>
        <v>7091.999999999999</v>
      </c>
      <c r="E134">
        <v>59754</v>
      </c>
      <c r="F134">
        <v>236</v>
      </c>
      <c r="G134">
        <f t="shared" si="12"/>
        <v>244.44631312417047</v>
      </c>
      <c r="H134">
        <f t="shared" si="13"/>
        <v>7334.999999999999</v>
      </c>
    </row>
    <row r="135" spans="1:8" ht="12.75">
      <c r="A135">
        <v>444</v>
      </c>
      <c r="B135">
        <v>264</v>
      </c>
      <c r="C135">
        <f t="shared" si="10"/>
        <v>21.071307505705477</v>
      </c>
      <c r="D135">
        <f t="shared" si="11"/>
        <v>7091.999999999999</v>
      </c>
      <c r="E135">
        <v>60081</v>
      </c>
      <c r="F135">
        <v>237</v>
      </c>
      <c r="G135">
        <f t="shared" si="12"/>
        <v>245.11425907115236</v>
      </c>
      <c r="H135">
        <f t="shared" si="13"/>
        <v>7334.999999999998</v>
      </c>
    </row>
    <row r="136" spans="1:8" ht="12.75">
      <c r="A136">
        <v>315</v>
      </c>
      <c r="B136">
        <v>265</v>
      </c>
      <c r="C136">
        <f t="shared" si="10"/>
        <v>17.74823934929885</v>
      </c>
      <c r="D136">
        <f t="shared" si="11"/>
        <v>7092</v>
      </c>
      <c r="E136">
        <v>60406</v>
      </c>
      <c r="F136">
        <v>238</v>
      </c>
      <c r="G136">
        <f t="shared" si="12"/>
        <v>245.7763210726371</v>
      </c>
      <c r="H136">
        <f t="shared" si="13"/>
        <v>7334.999999999998</v>
      </c>
    </row>
    <row r="137" spans="1:8" ht="12.75">
      <c r="A137">
        <v>184</v>
      </c>
      <c r="B137">
        <v>266</v>
      </c>
      <c r="C137">
        <f t="shared" si="10"/>
        <v>13.564659966250536</v>
      </c>
      <c r="D137">
        <f t="shared" si="11"/>
        <v>7091.999999999999</v>
      </c>
      <c r="E137">
        <v>60729</v>
      </c>
      <c r="F137">
        <v>239</v>
      </c>
      <c r="G137">
        <f t="shared" si="12"/>
        <v>246.4325465517897</v>
      </c>
      <c r="H137">
        <f t="shared" si="13"/>
        <v>7334.999999999999</v>
      </c>
    </row>
    <row r="138" spans="1:8" ht="12.75">
      <c r="A138">
        <v>51</v>
      </c>
      <c r="B138">
        <v>267</v>
      </c>
      <c r="C138">
        <f t="shared" si="10"/>
        <v>7.14142842854285</v>
      </c>
      <c r="D138">
        <f t="shared" si="11"/>
        <v>7091.999999999999</v>
      </c>
      <c r="E138">
        <v>61050</v>
      </c>
      <c r="F138">
        <v>240</v>
      </c>
      <c r="G138">
        <f t="shared" si="12"/>
        <v>247.08298201211673</v>
      </c>
      <c r="H138">
        <f t="shared" si="13"/>
        <v>7335</v>
      </c>
    </row>
    <row r="139" spans="1:8" ht="12.75">
      <c r="A139">
        <v>267</v>
      </c>
      <c r="B139">
        <v>7.14142842854285</v>
      </c>
      <c r="E139">
        <v>61369</v>
      </c>
      <c r="F139">
        <v>241</v>
      </c>
      <c r="G139">
        <f t="shared" si="12"/>
        <v>247.7276730605606</v>
      </c>
      <c r="H139">
        <f t="shared" si="13"/>
        <v>7334.999999999999</v>
      </c>
    </row>
    <row r="140" spans="5:8" ht="12.75">
      <c r="E140">
        <v>61686</v>
      </c>
      <c r="F140">
        <v>242</v>
      </c>
      <c r="G140">
        <f t="shared" si="12"/>
        <v>248.36666442983045</v>
      </c>
      <c r="H140">
        <f t="shared" si="13"/>
        <v>7334.999999999998</v>
      </c>
    </row>
    <row r="141" spans="5:8" ht="12.75">
      <c r="E141">
        <v>62001</v>
      </c>
      <c r="F141">
        <v>243</v>
      </c>
      <c r="G141">
        <f t="shared" si="12"/>
        <v>249</v>
      </c>
      <c r="H141">
        <f t="shared" si="13"/>
        <v>7334.999999999998</v>
      </c>
    </row>
    <row r="142" spans="5:8" ht="12.75">
      <c r="E142">
        <v>62314</v>
      </c>
      <c r="F142">
        <v>244</v>
      </c>
      <c r="G142">
        <f t="shared" si="12"/>
        <v>249.6277228194016</v>
      </c>
      <c r="H142">
        <f t="shared" si="13"/>
        <v>7334.999999999999</v>
      </c>
    </row>
    <row r="143" spans="5:8" ht="12.75">
      <c r="E143">
        <v>62625</v>
      </c>
      <c r="F143">
        <v>245</v>
      </c>
      <c r="G143">
        <f t="shared" si="12"/>
        <v>250.24987512484398</v>
      </c>
      <c r="H143">
        <f t="shared" si="13"/>
        <v>7335</v>
      </c>
    </row>
    <row r="144" spans="5:8" ht="12.75">
      <c r="E144">
        <v>62934</v>
      </c>
      <c r="F144">
        <v>246</v>
      </c>
      <c r="G144">
        <f t="shared" si="12"/>
        <v>250.86649836118013</v>
      </c>
      <c r="H144">
        <f t="shared" si="13"/>
        <v>7334.999999999999</v>
      </c>
    </row>
    <row r="145" spans="5:8" ht="12.75">
      <c r="E145">
        <v>63241</v>
      </c>
      <c r="F145">
        <v>247</v>
      </c>
      <c r="G145">
        <f t="shared" si="12"/>
        <v>251.47763320025103</v>
      </c>
      <c r="H145">
        <f t="shared" si="13"/>
        <v>7334.999999999998</v>
      </c>
    </row>
    <row r="146" spans="5:8" ht="12.75">
      <c r="E146">
        <v>63546</v>
      </c>
      <c r="F146">
        <v>248</v>
      </c>
      <c r="G146">
        <f t="shared" si="12"/>
        <v>252.08331955922827</v>
      </c>
      <c r="H146">
        <f t="shared" si="13"/>
        <v>7334.999999999998</v>
      </c>
    </row>
    <row r="147" spans="5:8" ht="12.75">
      <c r="E147">
        <v>63849</v>
      </c>
      <c r="F147">
        <v>249</v>
      </c>
      <c r="G147">
        <f t="shared" si="12"/>
        <v>252.68359661837965</v>
      </c>
      <c r="H147">
        <f t="shared" si="13"/>
        <v>7334.999999999999</v>
      </c>
    </row>
    <row r="148" spans="5:8" ht="12.75">
      <c r="E148">
        <v>64150</v>
      </c>
      <c r="F148">
        <v>250</v>
      </c>
      <c r="G148">
        <f t="shared" si="12"/>
        <v>253.2785028382788</v>
      </c>
      <c r="H148">
        <f t="shared" si="13"/>
        <v>7335</v>
      </c>
    </row>
    <row r="149" spans="5:8" ht="12.75">
      <c r="E149">
        <v>64449</v>
      </c>
      <c r="F149">
        <v>251</v>
      </c>
      <c r="G149">
        <f t="shared" si="12"/>
        <v>253.86807597648036</v>
      </c>
      <c r="H149">
        <f t="shared" si="13"/>
        <v>7334.999999999999</v>
      </c>
    </row>
    <row r="150" spans="5:8" ht="12.75">
      <c r="E150">
        <v>64746</v>
      </c>
      <c r="F150">
        <v>252</v>
      </c>
      <c r="G150">
        <f t="shared" si="12"/>
        <v>254.4523531036803</v>
      </c>
      <c r="H150">
        <f t="shared" si="13"/>
        <v>7334.999999999998</v>
      </c>
    </row>
    <row r="151" spans="5:8" ht="12.75">
      <c r="E151">
        <v>65041</v>
      </c>
      <c r="F151">
        <v>253</v>
      </c>
      <c r="G151">
        <f t="shared" si="12"/>
        <v>255.03137061938085</v>
      </c>
      <c r="H151">
        <f t="shared" si="13"/>
        <v>7334.999999999998</v>
      </c>
    </row>
    <row r="152" spans="5:8" ht="12.75">
      <c r="E152">
        <v>65334</v>
      </c>
      <c r="F152">
        <v>254</v>
      </c>
      <c r="G152">
        <f t="shared" si="12"/>
        <v>255.60516426707815</v>
      </c>
      <c r="H152">
        <f t="shared" si="13"/>
        <v>7334.999999999999</v>
      </c>
    </row>
    <row r="153" spans="5:8" ht="12.75">
      <c r="E153">
        <v>65625</v>
      </c>
      <c r="F153">
        <v>255</v>
      </c>
      <c r="G153">
        <f t="shared" si="12"/>
        <v>256.17376914898995</v>
      </c>
      <c r="H153">
        <f t="shared" si="13"/>
        <v>7335</v>
      </c>
    </row>
    <row r="154" spans="5:8" ht="12.75">
      <c r="E154">
        <v>65914</v>
      </c>
      <c r="F154">
        <v>256</v>
      </c>
      <c r="G154">
        <f t="shared" si="12"/>
        <v>256.7372197403407</v>
      </c>
      <c r="H154">
        <f t="shared" si="13"/>
        <v>7334.999999999999</v>
      </c>
    </row>
    <row r="155" spans="5:8" ht="12.75">
      <c r="E155">
        <v>66201</v>
      </c>
      <c r="F155">
        <v>257</v>
      </c>
      <c r="G155">
        <f t="shared" si="12"/>
        <v>257.2955499032193</v>
      </c>
      <c r="H155">
        <f t="shared" si="13"/>
        <v>7334.999999999998</v>
      </c>
    </row>
    <row r="156" spans="5:8" ht="12.75">
      <c r="E156">
        <v>66486</v>
      </c>
      <c r="F156">
        <v>258</v>
      </c>
      <c r="G156">
        <f t="shared" si="12"/>
        <v>257.84879290002505</v>
      </c>
      <c r="H156">
        <f t="shared" si="13"/>
        <v>7334.999999999998</v>
      </c>
    </row>
    <row r="157" spans="5:8" ht="12.75">
      <c r="E157">
        <v>66769</v>
      </c>
      <c r="F157">
        <v>259</v>
      </c>
      <c r="G157">
        <f t="shared" si="12"/>
        <v>258.3969814065172</v>
      </c>
      <c r="H157">
        <f t="shared" si="13"/>
        <v>7334.999999999999</v>
      </c>
    </row>
    <row r="158" spans="5:8" ht="12.75">
      <c r="E158">
        <v>67050</v>
      </c>
      <c r="F158">
        <v>260</v>
      </c>
      <c r="G158">
        <f t="shared" si="12"/>
        <v>258.940147524481</v>
      </c>
      <c r="H158">
        <f t="shared" si="13"/>
        <v>7335</v>
      </c>
    </row>
    <row r="159" spans="5:8" ht="12.75">
      <c r="E159">
        <v>67329</v>
      </c>
      <c r="F159">
        <v>261</v>
      </c>
      <c r="G159">
        <f t="shared" si="12"/>
        <v>259.47832279402456</v>
      </c>
      <c r="H159">
        <f t="shared" si="13"/>
        <v>7334.999999999999</v>
      </c>
    </row>
    <row r="160" spans="5:8" ht="12.75">
      <c r="E160">
        <v>67606</v>
      </c>
      <c r="F160">
        <v>262</v>
      </c>
      <c r="G160">
        <f t="shared" si="12"/>
        <v>260.0115382055189</v>
      </c>
      <c r="H160">
        <f t="shared" si="13"/>
        <v>7334.999999999998</v>
      </c>
    </row>
    <row r="161" spans="5:8" ht="12.75">
      <c r="E161">
        <v>67881</v>
      </c>
      <c r="F161">
        <v>263</v>
      </c>
      <c r="G161">
        <f t="shared" si="12"/>
        <v>260.53982421119423</v>
      </c>
      <c r="H161">
        <f t="shared" si="13"/>
        <v>7334.999999999998</v>
      </c>
    </row>
    <row r="162" spans="5:8" ht="12.75">
      <c r="E162">
        <v>68154</v>
      </c>
      <c r="F162">
        <v>264</v>
      </c>
      <c r="G162">
        <f t="shared" si="12"/>
        <v>261.06321073640385</v>
      </c>
      <c r="H162">
        <f t="shared" si="13"/>
        <v>7334.999999999999</v>
      </c>
    </row>
    <row r="163" spans="5:8" ht="12.75">
      <c r="E163">
        <v>68425</v>
      </c>
      <c r="F163">
        <v>265</v>
      </c>
      <c r="G163">
        <f t="shared" si="12"/>
        <v>261.5817271905666</v>
      </c>
      <c r="H163">
        <f t="shared" si="13"/>
        <v>7335</v>
      </c>
    </row>
    <row r="164" spans="5:8" ht="12.75">
      <c r="E164">
        <v>68694</v>
      </c>
      <c r="F164">
        <v>266</v>
      </c>
      <c r="G164">
        <f t="shared" si="12"/>
        <v>262.09540247780006</v>
      </c>
      <c r="H164">
        <f t="shared" si="13"/>
        <v>7334.999999999999</v>
      </c>
    </row>
    <row r="165" spans="5:8" ht="12.75">
      <c r="E165">
        <v>68961</v>
      </c>
      <c r="F165">
        <v>267</v>
      </c>
      <c r="G165">
        <f t="shared" si="12"/>
        <v>262.60426500725384</v>
      </c>
      <c r="H165">
        <f t="shared" si="13"/>
        <v>7334.999999999998</v>
      </c>
    </row>
    <row r="166" spans="5:8" ht="12.75">
      <c r="E166">
        <v>69226</v>
      </c>
      <c r="F166">
        <v>268</v>
      </c>
      <c r="G166">
        <f t="shared" si="12"/>
        <v>263.10834270315337</v>
      </c>
      <c r="H166">
        <f t="shared" si="13"/>
        <v>7334.999999999998</v>
      </c>
    </row>
    <row r="167" spans="5:8" ht="12.75">
      <c r="E167">
        <v>69489</v>
      </c>
      <c r="F167">
        <v>269</v>
      </c>
      <c r="G167">
        <f t="shared" si="12"/>
        <v>263.60766301456414</v>
      </c>
      <c r="H167">
        <f t="shared" si="13"/>
        <v>7334.999999999999</v>
      </c>
    </row>
    <row r="168" spans="5:8" ht="12.75">
      <c r="E168">
        <v>69750</v>
      </c>
      <c r="F168">
        <v>270</v>
      </c>
      <c r="G168">
        <f t="shared" si="12"/>
        <v>264.10225292488514</v>
      </c>
      <c r="H168">
        <f t="shared" si="13"/>
        <v>7335</v>
      </c>
    </row>
    <row r="169" spans="5:8" ht="12.75">
      <c r="E169">
        <v>70009</v>
      </c>
      <c r="F169">
        <v>271</v>
      </c>
      <c r="G169">
        <f t="shared" si="12"/>
        <v>264.592138961081</v>
      </c>
      <c r="H169">
        <f t="shared" si="13"/>
        <v>7334.999999999999</v>
      </c>
    </row>
    <row r="170" spans="5:8" ht="12.75">
      <c r="E170">
        <v>70266</v>
      </c>
      <c r="F170">
        <v>272</v>
      </c>
      <c r="G170">
        <f t="shared" si="12"/>
        <v>265.0773472026608</v>
      </c>
      <c r="H170">
        <f t="shared" si="13"/>
        <v>7334.999999999998</v>
      </c>
    </row>
    <row r="171" spans="5:8" ht="12.75">
      <c r="E171">
        <v>70521</v>
      </c>
      <c r="F171">
        <v>273</v>
      </c>
      <c r="G171">
        <f t="shared" si="12"/>
        <v>265.55790329041236</v>
      </c>
      <c r="H171">
        <f t="shared" si="13"/>
        <v>7334.999999999998</v>
      </c>
    </row>
    <row r="172" spans="5:8" ht="12.75">
      <c r="E172">
        <v>70774</v>
      </c>
      <c r="F172">
        <v>274</v>
      </c>
      <c r="G172">
        <f t="shared" si="12"/>
        <v>266.0338324348991</v>
      </c>
      <c r="H172">
        <f t="shared" si="13"/>
        <v>7334.999999999999</v>
      </c>
    </row>
    <row r="173" spans="5:8" ht="12.75">
      <c r="E173">
        <v>71025</v>
      </c>
      <c r="F173">
        <v>275</v>
      </c>
      <c r="G173">
        <f t="shared" si="12"/>
        <v>266.50515942472856</v>
      </c>
      <c r="H173">
        <f t="shared" si="13"/>
        <v>7335</v>
      </c>
    </row>
    <row r="174" spans="5:8" ht="12.75">
      <c r="E174">
        <v>71274</v>
      </c>
      <c r="F174">
        <v>276</v>
      </c>
      <c r="G174">
        <f t="shared" si="12"/>
        <v>266.97190863459775</v>
      </c>
      <c r="H174">
        <f t="shared" si="13"/>
        <v>7334.999999999999</v>
      </c>
    </row>
    <row r="175" spans="5:8" ht="12.75">
      <c r="E175">
        <v>71521</v>
      </c>
      <c r="F175">
        <v>277</v>
      </c>
      <c r="G175">
        <f t="shared" si="12"/>
        <v>267.4341040331244</v>
      </c>
      <c r="H175">
        <f t="shared" si="13"/>
        <v>7334.999999999998</v>
      </c>
    </row>
    <row r="176" spans="5:8" ht="12.75">
      <c r="E176">
        <v>71766</v>
      </c>
      <c r="F176">
        <v>278</v>
      </c>
      <c r="G176">
        <f t="shared" si="12"/>
        <v>267.8917691904699</v>
      </c>
      <c r="H176">
        <f t="shared" si="13"/>
        <v>7334.999999999998</v>
      </c>
    </row>
    <row r="177" spans="5:8" ht="12.75">
      <c r="E177">
        <v>72009</v>
      </c>
      <c r="F177">
        <v>279</v>
      </c>
      <c r="G177">
        <f t="shared" si="12"/>
        <v>268.3449272857603</v>
      </c>
      <c r="H177">
        <f t="shared" si="13"/>
        <v>7334.999999999999</v>
      </c>
    </row>
    <row r="178" spans="5:8" ht="12.75">
      <c r="E178">
        <v>72250</v>
      </c>
      <c r="F178">
        <v>280</v>
      </c>
      <c r="G178">
        <f t="shared" si="12"/>
        <v>268.79360111431225</v>
      </c>
      <c r="H178">
        <f t="shared" si="13"/>
        <v>7335</v>
      </c>
    </row>
    <row r="179" spans="5:8" ht="12.75">
      <c r="E179">
        <v>72489</v>
      </c>
      <c r="F179">
        <v>281</v>
      </c>
      <c r="G179">
        <f t="shared" si="12"/>
        <v>269.23781309466915</v>
      </c>
      <c r="H179">
        <f t="shared" si="13"/>
        <v>7334.999999999999</v>
      </c>
    </row>
    <row r="180" spans="5:8" ht="12.75">
      <c r="E180">
        <v>72726</v>
      </c>
      <c r="F180">
        <v>282</v>
      </c>
      <c r="G180">
        <f t="shared" si="12"/>
        <v>269.6775852754544</v>
      </c>
      <c r="H180">
        <f t="shared" si="13"/>
        <v>7334.999999999998</v>
      </c>
    </row>
    <row r="181" spans="5:8" ht="12.75">
      <c r="E181">
        <v>72961</v>
      </c>
      <c r="F181">
        <v>283</v>
      </c>
      <c r="G181">
        <f t="shared" si="12"/>
        <v>270.11293934204633</v>
      </c>
      <c r="H181">
        <f t="shared" si="13"/>
        <v>7334.999999999998</v>
      </c>
    </row>
    <row r="182" spans="5:8" ht="12.75">
      <c r="E182">
        <v>73194</v>
      </c>
      <c r="F182">
        <v>284</v>
      </c>
      <c r="G182">
        <f t="shared" si="12"/>
        <v>270.5438966230804</v>
      </c>
      <c r="H182">
        <f t="shared" si="13"/>
        <v>7334.999999999999</v>
      </c>
    </row>
    <row r="183" spans="5:8" ht="12.75">
      <c r="E183">
        <v>73425</v>
      </c>
      <c r="F183">
        <v>285</v>
      </c>
      <c r="G183">
        <f t="shared" si="12"/>
        <v>270.9704780967846</v>
      </c>
      <c r="H183">
        <f t="shared" si="13"/>
        <v>7335</v>
      </c>
    </row>
    <row r="184" spans="5:8" ht="12.75">
      <c r="E184">
        <v>73654</v>
      </c>
      <c r="F184">
        <v>286</v>
      </c>
      <c r="G184">
        <f t="shared" si="12"/>
        <v>271.39270439715216</v>
      </c>
      <c r="H184">
        <f t="shared" si="13"/>
        <v>7334.999999999999</v>
      </c>
    </row>
    <row r="185" spans="5:8" ht="12.75">
      <c r="E185">
        <v>73881</v>
      </c>
      <c r="F185">
        <v>287</v>
      </c>
      <c r="G185">
        <f t="shared" si="12"/>
        <v>271.810595819957</v>
      </c>
      <c r="H185">
        <f t="shared" si="13"/>
        <v>7335</v>
      </c>
    </row>
    <row r="186" spans="5:8" ht="12.75">
      <c r="E186">
        <v>74106</v>
      </c>
      <c r="F186">
        <v>288</v>
      </c>
      <c r="G186">
        <f t="shared" si="12"/>
        <v>272.22417232861596</v>
      </c>
      <c r="H186">
        <f t="shared" si="13"/>
        <v>7335</v>
      </c>
    </row>
    <row r="187" spans="5:8" ht="12.75">
      <c r="E187">
        <v>74329</v>
      </c>
      <c r="F187">
        <v>289</v>
      </c>
      <c r="G187">
        <f t="shared" si="12"/>
        <v>272.6334535599034</v>
      </c>
      <c r="H187">
        <f t="shared" si="13"/>
        <v>7334.999999999999</v>
      </c>
    </row>
    <row r="188" spans="5:8" ht="12.75">
      <c r="E188">
        <v>74550</v>
      </c>
      <c r="F188">
        <v>290</v>
      </c>
      <c r="G188">
        <f t="shared" si="12"/>
        <v>273.03845882952095</v>
      </c>
      <c r="H188">
        <f t="shared" si="13"/>
        <v>7335</v>
      </c>
    </row>
    <row r="189" spans="5:8" ht="12.75">
      <c r="E189">
        <v>74769</v>
      </c>
      <c r="F189">
        <v>291</v>
      </c>
      <c r="G189">
        <f t="shared" si="12"/>
        <v>273.4392071375281</v>
      </c>
      <c r="H189">
        <f t="shared" si="13"/>
        <v>7334.999999999999</v>
      </c>
    </row>
    <row r="190" spans="5:8" ht="12.75">
      <c r="E190">
        <v>74986</v>
      </c>
      <c r="F190">
        <v>292</v>
      </c>
      <c r="G190">
        <f t="shared" si="12"/>
        <v>273.8357171736368</v>
      </c>
      <c r="H190">
        <f t="shared" si="13"/>
        <v>7335</v>
      </c>
    </row>
    <row r="191" spans="5:8" ht="12.75">
      <c r="E191">
        <v>75201</v>
      </c>
      <c r="F191">
        <v>293</v>
      </c>
      <c r="G191">
        <f t="shared" si="12"/>
        <v>274.22800732237397</v>
      </c>
      <c r="H191">
        <f t="shared" si="13"/>
        <v>7335</v>
      </c>
    </row>
    <row r="192" spans="5:8" ht="12.75">
      <c r="E192">
        <v>75414</v>
      </c>
      <c r="F192">
        <v>294</v>
      </c>
      <c r="G192">
        <f t="shared" si="12"/>
        <v>274.6160956681163</v>
      </c>
      <c r="H192">
        <f t="shared" si="13"/>
        <v>7334.999999999999</v>
      </c>
    </row>
    <row r="193" spans="5:8" ht="12.75">
      <c r="E193">
        <v>75625</v>
      </c>
      <c r="F193">
        <v>295</v>
      </c>
      <c r="G193">
        <f t="shared" si="12"/>
        <v>275</v>
      </c>
      <c r="H193">
        <f t="shared" si="13"/>
        <v>7335</v>
      </c>
    </row>
    <row r="194" spans="5:8" ht="12.75">
      <c r="E194">
        <v>75834</v>
      </c>
      <c r="F194">
        <v>296</v>
      </c>
      <c r="G194">
        <f t="shared" si="12"/>
        <v>275.37973781671013</v>
      </c>
      <c r="H194">
        <f t="shared" si="13"/>
        <v>7334.999999999999</v>
      </c>
    </row>
    <row r="195" spans="5:8" ht="12.75">
      <c r="E195">
        <v>76041</v>
      </c>
      <c r="F195">
        <v>297</v>
      </c>
      <c r="G195">
        <f t="shared" si="12"/>
        <v>275.75532633115176</v>
      </c>
      <c r="H195">
        <f t="shared" si="13"/>
        <v>7335</v>
      </c>
    </row>
    <row r="196" spans="5:8" ht="12.75">
      <c r="E196">
        <v>76246</v>
      </c>
      <c r="F196">
        <v>298</v>
      </c>
      <c r="G196">
        <f t="shared" si="12"/>
        <v>276.1267824750073</v>
      </c>
      <c r="H196">
        <f t="shared" si="13"/>
        <v>7335</v>
      </c>
    </row>
    <row r="197" spans="5:8" ht="12.75">
      <c r="E197">
        <v>76449</v>
      </c>
      <c r="F197">
        <v>299</v>
      </c>
      <c r="G197">
        <f aca="true" t="shared" si="14" ref="G197:G260">SQRT(E197)</f>
        <v>276.49412290318213</v>
      </c>
      <c r="H197">
        <f aca="true" t="shared" si="15" ref="H197:H260">80*F197-0.1*F197^2-0.1*E197</f>
        <v>7334.999999999999</v>
      </c>
    </row>
    <row r="198" spans="5:8" ht="12.75">
      <c r="E198">
        <v>76650</v>
      </c>
      <c r="F198">
        <v>300</v>
      </c>
      <c r="G198">
        <f t="shared" si="14"/>
        <v>276.85736399814255</v>
      </c>
      <c r="H198">
        <f t="shared" si="15"/>
        <v>7335</v>
      </c>
    </row>
    <row r="199" spans="5:8" ht="12.75">
      <c r="E199">
        <v>76849</v>
      </c>
      <c r="F199">
        <v>301</v>
      </c>
      <c r="G199">
        <f t="shared" si="14"/>
        <v>277.21652187414804</v>
      </c>
      <c r="H199">
        <f t="shared" si="15"/>
        <v>7334.999999999999</v>
      </c>
    </row>
    <row r="200" spans="5:8" ht="12.75">
      <c r="E200">
        <v>77046</v>
      </c>
      <c r="F200">
        <v>302</v>
      </c>
      <c r="G200">
        <f t="shared" si="14"/>
        <v>277.57161238138167</v>
      </c>
      <c r="H200">
        <f t="shared" si="15"/>
        <v>7335</v>
      </c>
    </row>
    <row r="201" spans="5:8" ht="12.75">
      <c r="E201">
        <v>77241</v>
      </c>
      <c r="F201">
        <v>303</v>
      </c>
      <c r="G201">
        <f t="shared" si="14"/>
        <v>277.9226511099806</v>
      </c>
      <c r="H201">
        <f t="shared" si="15"/>
        <v>7335</v>
      </c>
    </row>
    <row r="202" spans="5:8" ht="12.75">
      <c r="E202">
        <v>77434</v>
      </c>
      <c r="F202">
        <v>304</v>
      </c>
      <c r="G202">
        <f t="shared" si="14"/>
        <v>278.26965339396963</v>
      </c>
      <c r="H202">
        <f t="shared" si="15"/>
        <v>7334.999999999999</v>
      </c>
    </row>
    <row r="203" spans="5:8" ht="12.75">
      <c r="E203">
        <v>77625</v>
      </c>
      <c r="F203">
        <v>305</v>
      </c>
      <c r="G203">
        <f t="shared" si="14"/>
        <v>278.61263431510065</v>
      </c>
      <c r="H203">
        <f t="shared" si="15"/>
        <v>7335</v>
      </c>
    </row>
    <row r="204" spans="5:8" ht="12.75">
      <c r="E204">
        <v>77814</v>
      </c>
      <c r="F204">
        <v>306</v>
      </c>
      <c r="G204">
        <f t="shared" si="14"/>
        <v>278.95160870659987</v>
      </c>
      <c r="H204">
        <f t="shared" si="15"/>
        <v>7334.999999999999</v>
      </c>
    </row>
    <row r="205" spans="5:8" ht="12.75">
      <c r="E205">
        <v>78001</v>
      </c>
      <c r="F205">
        <v>307</v>
      </c>
      <c r="G205">
        <f t="shared" si="14"/>
        <v>279.28659115682586</v>
      </c>
      <c r="H205">
        <f t="shared" si="15"/>
        <v>7335</v>
      </c>
    </row>
    <row r="206" spans="5:8" ht="12.75">
      <c r="E206">
        <v>78186</v>
      </c>
      <c r="F206">
        <v>308</v>
      </c>
      <c r="G206">
        <f t="shared" si="14"/>
        <v>279.61759601284035</v>
      </c>
      <c r="H206">
        <f t="shared" si="15"/>
        <v>7335</v>
      </c>
    </row>
    <row r="207" spans="5:8" ht="12.75">
      <c r="E207">
        <v>78369</v>
      </c>
      <c r="F207">
        <v>309</v>
      </c>
      <c r="G207">
        <f t="shared" si="14"/>
        <v>279.9446373838942</v>
      </c>
      <c r="H207">
        <f t="shared" si="15"/>
        <v>7334.999999999999</v>
      </c>
    </row>
    <row r="208" spans="5:8" ht="12.75">
      <c r="E208">
        <v>78550</v>
      </c>
      <c r="F208">
        <v>310</v>
      </c>
      <c r="G208">
        <f t="shared" si="14"/>
        <v>280.26772914483035</v>
      </c>
      <c r="H208">
        <f t="shared" si="15"/>
        <v>7335</v>
      </c>
    </row>
    <row r="209" spans="5:8" ht="12.75">
      <c r="E209">
        <v>78729</v>
      </c>
      <c r="F209">
        <v>311</v>
      </c>
      <c r="G209">
        <f t="shared" si="14"/>
        <v>280.58688493940696</v>
      </c>
      <c r="H209">
        <f t="shared" si="15"/>
        <v>7334.999999999999</v>
      </c>
    </row>
    <row r="210" spans="5:8" ht="12.75">
      <c r="E210">
        <v>78906</v>
      </c>
      <c r="F210">
        <v>312</v>
      </c>
      <c r="G210">
        <f t="shared" si="14"/>
        <v>280.90211818354095</v>
      </c>
      <c r="H210">
        <f t="shared" si="15"/>
        <v>7335</v>
      </c>
    </row>
    <row r="211" spans="5:8" ht="12.75">
      <c r="E211">
        <v>79081</v>
      </c>
      <c r="F211">
        <v>313</v>
      </c>
      <c r="G211">
        <f t="shared" si="14"/>
        <v>281.2134420684758</v>
      </c>
      <c r="H211">
        <f t="shared" si="15"/>
        <v>7335</v>
      </c>
    </row>
    <row r="212" spans="5:8" ht="12.75">
      <c r="E212">
        <v>79254</v>
      </c>
      <c r="F212">
        <v>314</v>
      </c>
      <c r="G212">
        <f t="shared" si="14"/>
        <v>281.52086956387444</v>
      </c>
      <c r="H212">
        <f t="shared" si="15"/>
        <v>7334.999999999999</v>
      </c>
    </row>
    <row r="213" spans="5:8" ht="12.75">
      <c r="E213">
        <v>79425</v>
      </c>
      <c r="F213">
        <v>315</v>
      </c>
      <c r="G213">
        <f t="shared" si="14"/>
        <v>281.82441342083905</v>
      </c>
      <c r="H213">
        <f t="shared" si="15"/>
        <v>7335</v>
      </c>
    </row>
    <row r="214" spans="5:8" ht="12.75">
      <c r="E214">
        <v>79594</v>
      </c>
      <c r="F214">
        <v>316</v>
      </c>
      <c r="G214">
        <f t="shared" si="14"/>
        <v>282.1240861748603</v>
      </c>
      <c r="H214">
        <f t="shared" si="15"/>
        <v>7334.999999999999</v>
      </c>
    </row>
    <row r="215" spans="5:8" ht="12.75">
      <c r="E215">
        <v>79761</v>
      </c>
      <c r="F215">
        <v>317</v>
      </c>
      <c r="G215">
        <f t="shared" si="14"/>
        <v>282.419900148697</v>
      </c>
      <c r="H215">
        <f t="shared" si="15"/>
        <v>7334.999999999998</v>
      </c>
    </row>
    <row r="216" spans="5:8" ht="12.75">
      <c r="E216">
        <v>79926</v>
      </c>
      <c r="F216">
        <v>318</v>
      </c>
      <c r="G216">
        <f t="shared" si="14"/>
        <v>282.7118674551884</v>
      </c>
      <c r="H216">
        <f t="shared" si="15"/>
        <v>7334.999999999998</v>
      </c>
    </row>
    <row r="217" spans="5:8" ht="12.75">
      <c r="E217">
        <v>80089</v>
      </c>
      <c r="F217">
        <v>319</v>
      </c>
      <c r="G217">
        <f t="shared" si="14"/>
        <v>283</v>
      </c>
      <c r="H217">
        <f t="shared" si="15"/>
        <v>7334.999999999999</v>
      </c>
    </row>
    <row r="218" spans="5:8" ht="12.75">
      <c r="E218">
        <v>80250</v>
      </c>
      <c r="F218">
        <v>320</v>
      </c>
      <c r="G218">
        <f t="shared" si="14"/>
        <v>283.2843094843059</v>
      </c>
      <c r="H218">
        <f t="shared" si="15"/>
        <v>7335</v>
      </c>
    </row>
    <row r="219" spans="5:8" ht="12.75">
      <c r="E219">
        <v>80409</v>
      </c>
      <c r="F219">
        <v>321</v>
      </c>
      <c r="G219">
        <f t="shared" si="14"/>
        <v>283.56480740740733</v>
      </c>
      <c r="H219">
        <f t="shared" si="15"/>
        <v>7334.999999999999</v>
      </c>
    </row>
    <row r="220" spans="5:8" ht="12.75">
      <c r="E220">
        <v>80566</v>
      </c>
      <c r="F220">
        <v>322</v>
      </c>
      <c r="G220">
        <f t="shared" si="14"/>
        <v>283.8415050692904</v>
      </c>
      <c r="H220">
        <f t="shared" si="15"/>
        <v>7334.999999999998</v>
      </c>
    </row>
    <row r="221" spans="5:8" ht="12.75">
      <c r="E221">
        <v>80721</v>
      </c>
      <c r="F221">
        <v>323</v>
      </c>
      <c r="G221">
        <f t="shared" si="14"/>
        <v>284.1144135731237</v>
      </c>
      <c r="H221">
        <f t="shared" si="15"/>
        <v>7334.999999999998</v>
      </c>
    </row>
    <row r="222" spans="5:8" ht="12.75">
      <c r="E222">
        <v>80874</v>
      </c>
      <c r="F222">
        <v>324</v>
      </c>
      <c r="G222">
        <f t="shared" si="14"/>
        <v>284.3835438276976</v>
      </c>
      <c r="H222">
        <f t="shared" si="15"/>
        <v>7334.999999999999</v>
      </c>
    </row>
    <row r="223" spans="5:8" ht="12.75">
      <c r="E223">
        <v>81025</v>
      </c>
      <c r="F223">
        <v>325</v>
      </c>
      <c r="G223">
        <f t="shared" si="14"/>
        <v>284.64890654980564</v>
      </c>
      <c r="H223">
        <f t="shared" si="15"/>
        <v>7335</v>
      </c>
    </row>
    <row r="224" spans="5:8" ht="12.75">
      <c r="E224">
        <v>81174</v>
      </c>
      <c r="F224">
        <v>326</v>
      </c>
      <c r="G224">
        <f t="shared" si="14"/>
        <v>284.9105122665712</v>
      </c>
      <c r="H224">
        <f t="shared" si="15"/>
        <v>7334.999999999999</v>
      </c>
    </row>
    <row r="225" spans="5:8" ht="12.75">
      <c r="E225">
        <v>81321</v>
      </c>
      <c r="F225">
        <v>327</v>
      </c>
      <c r="G225">
        <f t="shared" si="14"/>
        <v>285.1683713177182</v>
      </c>
      <c r="H225">
        <f t="shared" si="15"/>
        <v>7334.999999999998</v>
      </c>
    </row>
    <row r="226" spans="5:8" ht="12.75">
      <c r="E226">
        <v>81466</v>
      </c>
      <c r="F226">
        <v>328</v>
      </c>
      <c r="G226">
        <f t="shared" si="14"/>
        <v>285.4224938577897</v>
      </c>
      <c r="H226">
        <f t="shared" si="15"/>
        <v>7334.999999999998</v>
      </c>
    </row>
    <row r="227" spans="5:8" ht="12.75">
      <c r="E227">
        <v>81609</v>
      </c>
      <c r="F227">
        <v>329</v>
      </c>
      <c r="G227">
        <f t="shared" si="14"/>
        <v>285.6728898583133</v>
      </c>
      <c r="H227">
        <f t="shared" si="15"/>
        <v>7334.999999999999</v>
      </c>
    </row>
    <row r="228" spans="5:8" ht="12.75">
      <c r="E228">
        <v>81750</v>
      </c>
      <c r="F228">
        <v>330</v>
      </c>
      <c r="G228">
        <f t="shared" si="14"/>
        <v>285.9195691099159</v>
      </c>
      <c r="H228">
        <f t="shared" si="15"/>
        <v>7335</v>
      </c>
    </row>
    <row r="229" spans="5:8" ht="12.75">
      <c r="E229">
        <v>81889</v>
      </c>
      <c r="F229">
        <v>331</v>
      </c>
      <c r="G229">
        <f t="shared" si="14"/>
        <v>286.16254122438875</v>
      </c>
      <c r="H229">
        <f t="shared" si="15"/>
        <v>7334.999999999999</v>
      </c>
    </row>
    <row r="230" spans="5:8" ht="12.75">
      <c r="E230">
        <v>82026</v>
      </c>
      <c r="F230">
        <v>332</v>
      </c>
      <c r="G230">
        <f t="shared" si="14"/>
        <v>286.40181563670296</v>
      </c>
      <c r="H230">
        <f t="shared" si="15"/>
        <v>7334.999999999998</v>
      </c>
    </row>
    <row r="231" spans="5:8" ht="12.75">
      <c r="E231">
        <v>82161</v>
      </c>
      <c r="F231">
        <v>333</v>
      </c>
      <c r="G231">
        <f t="shared" si="14"/>
        <v>286.637401606978</v>
      </c>
      <c r="H231">
        <f t="shared" si="15"/>
        <v>7334.999999999998</v>
      </c>
    </row>
    <row r="232" spans="5:8" ht="12.75">
      <c r="E232">
        <v>82294</v>
      </c>
      <c r="F232">
        <v>334</v>
      </c>
      <c r="G232">
        <f t="shared" si="14"/>
        <v>286.8693082224029</v>
      </c>
      <c r="H232">
        <f t="shared" si="15"/>
        <v>7335</v>
      </c>
    </row>
    <row r="233" spans="5:8" ht="12.75">
      <c r="E233">
        <v>82425</v>
      </c>
      <c r="F233">
        <v>335</v>
      </c>
      <c r="G233">
        <f t="shared" si="14"/>
        <v>287.0975443991118</v>
      </c>
      <c r="H233">
        <f t="shared" si="15"/>
        <v>7335</v>
      </c>
    </row>
    <row r="234" spans="5:8" ht="12.75">
      <c r="E234">
        <v>82554</v>
      </c>
      <c r="F234">
        <v>336</v>
      </c>
      <c r="G234">
        <f t="shared" si="14"/>
        <v>287.3221188840149</v>
      </c>
      <c r="H234">
        <f t="shared" si="15"/>
        <v>7335</v>
      </c>
    </row>
    <row r="235" spans="5:8" ht="12.75">
      <c r="E235">
        <v>82681</v>
      </c>
      <c r="F235">
        <v>337</v>
      </c>
      <c r="G235">
        <f t="shared" si="14"/>
        <v>287.5430402565849</v>
      </c>
      <c r="H235">
        <f t="shared" si="15"/>
        <v>7334.999999999998</v>
      </c>
    </row>
    <row r="236" spans="5:8" ht="12.75">
      <c r="E236">
        <v>82806</v>
      </c>
      <c r="F236">
        <v>338</v>
      </c>
      <c r="G236">
        <f t="shared" si="14"/>
        <v>287.7603169306011</v>
      </c>
      <c r="H236">
        <f t="shared" si="15"/>
        <v>7334.999999999998</v>
      </c>
    </row>
    <row r="237" spans="5:8" ht="12.75">
      <c r="E237">
        <v>82929</v>
      </c>
      <c r="F237">
        <v>339</v>
      </c>
      <c r="G237">
        <f t="shared" si="14"/>
        <v>287.97395715585117</v>
      </c>
      <c r="H237">
        <f t="shared" si="15"/>
        <v>7335</v>
      </c>
    </row>
    <row r="238" spans="5:8" ht="12.75">
      <c r="E238">
        <v>83050</v>
      </c>
      <c r="F238">
        <v>340</v>
      </c>
      <c r="G238">
        <f t="shared" si="14"/>
        <v>288.1839690197912</v>
      </c>
      <c r="H238">
        <f t="shared" si="15"/>
        <v>7335</v>
      </c>
    </row>
    <row r="239" spans="5:8" ht="12.75">
      <c r="E239">
        <v>83169</v>
      </c>
      <c r="F239">
        <v>341</v>
      </c>
      <c r="G239">
        <f t="shared" si="14"/>
        <v>288.39036044916617</v>
      </c>
      <c r="H239">
        <f t="shared" si="15"/>
        <v>7335</v>
      </c>
    </row>
    <row r="240" spans="5:8" ht="12.75">
      <c r="E240">
        <v>83286</v>
      </c>
      <c r="F240">
        <v>342</v>
      </c>
      <c r="G240">
        <f t="shared" si="14"/>
        <v>288.5931392115897</v>
      </c>
      <c r="H240">
        <f t="shared" si="15"/>
        <v>7334.999999999998</v>
      </c>
    </row>
    <row r="241" spans="5:8" ht="12.75">
      <c r="E241">
        <v>83401</v>
      </c>
      <c r="F241">
        <v>343</v>
      </c>
      <c r="G241">
        <f t="shared" si="14"/>
        <v>288.7923129170858</v>
      </c>
      <c r="H241">
        <f t="shared" si="15"/>
        <v>7334.999999999998</v>
      </c>
    </row>
    <row r="242" spans="5:8" ht="12.75">
      <c r="E242">
        <v>83514</v>
      </c>
      <c r="F242">
        <v>344</v>
      </c>
      <c r="G242">
        <f t="shared" si="14"/>
        <v>288.987889019592</v>
      </c>
      <c r="H242">
        <f t="shared" si="15"/>
        <v>7335</v>
      </c>
    </row>
    <row r="243" spans="5:8" ht="12.75">
      <c r="E243">
        <v>83625</v>
      </c>
      <c r="F243">
        <v>345</v>
      </c>
      <c r="G243">
        <f t="shared" si="14"/>
        <v>289.1798748184251</v>
      </c>
      <c r="H243">
        <f t="shared" si="15"/>
        <v>7335</v>
      </c>
    </row>
    <row r="244" spans="5:8" ht="12.75">
      <c r="E244">
        <v>83734</v>
      </c>
      <c r="F244">
        <v>346</v>
      </c>
      <c r="G244">
        <f t="shared" si="14"/>
        <v>289.3682774597105</v>
      </c>
      <c r="H244">
        <f t="shared" si="15"/>
        <v>7335</v>
      </c>
    </row>
    <row r="245" spans="5:8" ht="12.75">
      <c r="E245">
        <v>83841</v>
      </c>
      <c r="F245">
        <v>347</v>
      </c>
      <c r="G245">
        <f t="shared" si="14"/>
        <v>289.5531039377751</v>
      </c>
      <c r="H245">
        <f t="shared" si="15"/>
        <v>7334.999999999998</v>
      </c>
    </row>
    <row r="246" spans="5:8" ht="12.75">
      <c r="E246">
        <v>83946</v>
      </c>
      <c r="F246">
        <v>348</v>
      </c>
      <c r="G246">
        <f t="shared" si="14"/>
        <v>289.7343610965051</v>
      </c>
      <c r="H246">
        <f t="shared" si="15"/>
        <v>7334.999999999998</v>
      </c>
    </row>
    <row r="247" spans="5:8" ht="12.75">
      <c r="E247">
        <v>84049</v>
      </c>
      <c r="F247">
        <v>349</v>
      </c>
      <c r="G247">
        <f t="shared" si="14"/>
        <v>289.9120556306688</v>
      </c>
      <c r="H247">
        <f t="shared" si="15"/>
        <v>7335</v>
      </c>
    </row>
    <row r="248" spans="5:8" ht="12.75">
      <c r="E248">
        <v>84150</v>
      </c>
      <c r="F248">
        <v>350</v>
      </c>
      <c r="G248">
        <f t="shared" si="14"/>
        <v>290.08619408720574</v>
      </c>
      <c r="H248">
        <f t="shared" si="15"/>
        <v>7335</v>
      </c>
    </row>
    <row r="249" spans="5:8" ht="12.75">
      <c r="E249">
        <v>84249</v>
      </c>
      <c r="F249">
        <v>351</v>
      </c>
      <c r="G249">
        <f t="shared" si="14"/>
        <v>290.25678286648184</v>
      </c>
      <c r="H249">
        <f t="shared" si="15"/>
        <v>7335</v>
      </c>
    </row>
    <row r="250" spans="5:8" ht="12.75">
      <c r="E250">
        <v>84346</v>
      </c>
      <c r="F250">
        <v>352</v>
      </c>
      <c r="G250">
        <f t="shared" si="14"/>
        <v>290.423828223512</v>
      </c>
      <c r="H250">
        <f t="shared" si="15"/>
        <v>7334.999999999998</v>
      </c>
    </row>
    <row r="251" spans="5:8" ht="12.75">
      <c r="E251">
        <v>84441</v>
      </c>
      <c r="F251">
        <v>353</v>
      </c>
      <c r="G251">
        <f t="shared" si="14"/>
        <v>290.5873362691499</v>
      </c>
      <c r="H251">
        <f t="shared" si="15"/>
        <v>7334.999999999998</v>
      </c>
    </row>
    <row r="252" spans="5:8" ht="12.75">
      <c r="E252">
        <v>84534</v>
      </c>
      <c r="F252">
        <v>354</v>
      </c>
      <c r="G252">
        <f t="shared" si="14"/>
        <v>290.7473129712466</v>
      </c>
      <c r="H252">
        <f t="shared" si="15"/>
        <v>7335</v>
      </c>
    </row>
    <row r="253" spans="5:8" ht="12.75">
      <c r="E253">
        <v>84625</v>
      </c>
      <c r="F253">
        <v>355</v>
      </c>
      <c r="G253">
        <f t="shared" si="14"/>
        <v>290.90376415577714</v>
      </c>
      <c r="H253">
        <f t="shared" si="15"/>
        <v>7335</v>
      </c>
    </row>
    <row r="254" spans="5:8" ht="12.75">
      <c r="E254">
        <v>84714</v>
      </c>
      <c r="F254">
        <v>356</v>
      </c>
      <c r="G254">
        <f t="shared" si="14"/>
        <v>291.0566955079371</v>
      </c>
      <c r="H254">
        <f t="shared" si="15"/>
        <v>7335</v>
      </c>
    </row>
    <row r="255" spans="5:8" ht="12.75">
      <c r="E255">
        <v>84801</v>
      </c>
      <c r="F255">
        <v>357</v>
      </c>
      <c r="G255">
        <f t="shared" si="14"/>
        <v>291.2061125732082</v>
      </c>
      <c r="H255">
        <f t="shared" si="15"/>
        <v>7334.999999999998</v>
      </c>
    </row>
    <row r="256" spans="5:8" ht="12.75">
      <c r="E256">
        <v>84886</v>
      </c>
      <c r="F256">
        <v>358</v>
      </c>
      <c r="G256">
        <f t="shared" si="14"/>
        <v>291.3520207583946</v>
      </c>
      <c r="H256">
        <f t="shared" si="15"/>
        <v>7334.999999999998</v>
      </c>
    </row>
    <row r="257" spans="5:8" ht="12.75">
      <c r="E257">
        <v>84969</v>
      </c>
      <c r="F257">
        <v>359</v>
      </c>
      <c r="G257">
        <f t="shared" si="14"/>
        <v>291.49442533262965</v>
      </c>
      <c r="H257">
        <f t="shared" si="15"/>
        <v>7335</v>
      </c>
    </row>
    <row r="258" spans="5:8" ht="12.75">
      <c r="E258">
        <v>85050</v>
      </c>
      <c r="F258">
        <v>360</v>
      </c>
      <c r="G258">
        <f t="shared" si="14"/>
        <v>291.6333314283537</v>
      </c>
      <c r="H258">
        <f t="shared" si="15"/>
        <v>7335</v>
      </c>
    </row>
    <row r="259" spans="5:8" ht="12.75">
      <c r="E259">
        <v>85129</v>
      </c>
      <c r="F259">
        <v>361</v>
      </c>
      <c r="G259">
        <f t="shared" si="14"/>
        <v>291.76874404226373</v>
      </c>
      <c r="H259">
        <f t="shared" si="15"/>
        <v>7335</v>
      </c>
    </row>
    <row r="260" spans="5:8" ht="12.75">
      <c r="E260">
        <v>85206</v>
      </c>
      <c r="F260">
        <v>362</v>
      </c>
      <c r="G260">
        <f t="shared" si="14"/>
        <v>291.90066803623455</v>
      </c>
      <c r="H260">
        <f t="shared" si="15"/>
        <v>7334.999999999998</v>
      </c>
    </row>
    <row r="261" spans="5:8" ht="12.75">
      <c r="E261">
        <v>85281</v>
      </c>
      <c r="F261">
        <v>363</v>
      </c>
      <c r="G261">
        <f aca="true" t="shared" si="16" ref="G261:G324">SQRT(E261)</f>
        <v>292.02910813821285</v>
      </c>
      <c r="H261">
        <f aca="true" t="shared" si="17" ref="H261:H324">80*F261-0.1*F261^2-0.1*E261</f>
        <v>7334.999999999998</v>
      </c>
    </row>
    <row r="262" spans="5:8" ht="12.75">
      <c r="E262">
        <v>85354</v>
      </c>
      <c r="F262">
        <v>364</v>
      </c>
      <c r="G262">
        <f t="shared" si="16"/>
        <v>292.15406894308353</v>
      </c>
      <c r="H262">
        <f t="shared" si="17"/>
        <v>7335</v>
      </c>
    </row>
    <row r="263" spans="5:8" ht="12.75">
      <c r="E263">
        <v>85425</v>
      </c>
      <c r="F263">
        <v>365</v>
      </c>
      <c r="G263">
        <f t="shared" si="16"/>
        <v>292.27555491350967</v>
      </c>
      <c r="H263">
        <f t="shared" si="17"/>
        <v>7335</v>
      </c>
    </row>
    <row r="264" spans="5:8" ht="12.75">
      <c r="E264">
        <v>85494</v>
      </c>
      <c r="F264">
        <v>366</v>
      </c>
      <c r="G264">
        <f t="shared" si="16"/>
        <v>292.39357038074553</v>
      </c>
      <c r="H264">
        <f t="shared" si="17"/>
        <v>7335</v>
      </c>
    </row>
    <row r="265" spans="5:8" ht="12.75">
      <c r="E265">
        <v>85561</v>
      </c>
      <c r="F265">
        <v>367</v>
      </c>
      <c r="G265">
        <f t="shared" si="16"/>
        <v>292.5081195454239</v>
      </c>
      <c r="H265">
        <f t="shared" si="17"/>
        <v>7334.999999999998</v>
      </c>
    </row>
    <row r="266" spans="5:8" ht="12.75">
      <c r="E266">
        <v>85626</v>
      </c>
      <c r="F266">
        <v>368</v>
      </c>
      <c r="G266">
        <f t="shared" si="16"/>
        <v>292.61920647831715</v>
      </c>
      <c r="H266">
        <f t="shared" si="17"/>
        <v>7334.999999999998</v>
      </c>
    </row>
    <row r="267" spans="5:8" ht="12.75">
      <c r="E267">
        <v>85689</v>
      </c>
      <c r="F267">
        <v>369</v>
      </c>
      <c r="G267">
        <f t="shared" si="16"/>
        <v>292.72683512107324</v>
      </c>
      <c r="H267">
        <f t="shared" si="17"/>
        <v>7335</v>
      </c>
    </row>
    <row r="268" spans="5:8" ht="12.75">
      <c r="E268">
        <v>85750</v>
      </c>
      <c r="F268">
        <v>370</v>
      </c>
      <c r="G268">
        <f t="shared" si="16"/>
        <v>292.8310092869264</v>
      </c>
      <c r="H268">
        <f t="shared" si="17"/>
        <v>7335</v>
      </c>
    </row>
    <row r="269" spans="5:8" ht="12.75">
      <c r="E269">
        <v>85809</v>
      </c>
      <c r="F269">
        <v>371</v>
      </c>
      <c r="G269">
        <f t="shared" si="16"/>
        <v>292.9317326613831</v>
      </c>
      <c r="H269">
        <f t="shared" si="17"/>
        <v>7335</v>
      </c>
    </row>
    <row r="270" spans="5:8" ht="12.75">
      <c r="E270">
        <v>85866</v>
      </c>
      <c r="F270">
        <v>372</v>
      </c>
      <c r="G270">
        <f t="shared" si="16"/>
        <v>293.02900880288286</v>
      </c>
      <c r="H270">
        <f t="shared" si="17"/>
        <v>7334.999999999998</v>
      </c>
    </row>
    <row r="271" spans="5:8" ht="12.75">
      <c r="E271">
        <v>85921</v>
      </c>
      <c r="F271">
        <v>373</v>
      </c>
      <c r="G271">
        <f t="shared" si="16"/>
        <v>293.12284114343595</v>
      </c>
      <c r="H271">
        <f t="shared" si="17"/>
        <v>7334.999999999998</v>
      </c>
    </row>
    <row r="272" spans="5:8" ht="12.75">
      <c r="E272">
        <v>85974</v>
      </c>
      <c r="F272">
        <v>374</v>
      </c>
      <c r="G272">
        <f t="shared" si="16"/>
        <v>293.213232989236</v>
      </c>
      <c r="H272">
        <f t="shared" si="17"/>
        <v>7335</v>
      </c>
    </row>
    <row r="273" spans="5:8" ht="12.75">
      <c r="E273">
        <v>86025</v>
      </c>
      <c r="F273">
        <v>375</v>
      </c>
      <c r="G273">
        <f t="shared" si="16"/>
        <v>293.3001875212493</v>
      </c>
      <c r="H273">
        <f t="shared" si="17"/>
        <v>7335</v>
      </c>
    </row>
    <row r="274" spans="5:8" ht="12.75">
      <c r="E274">
        <v>86074</v>
      </c>
      <c r="F274">
        <v>376</v>
      </c>
      <c r="G274">
        <f t="shared" si="16"/>
        <v>293.38370779578065</v>
      </c>
      <c r="H274">
        <f t="shared" si="17"/>
        <v>7335</v>
      </c>
    </row>
    <row r="275" spans="5:8" ht="12.75">
      <c r="E275">
        <v>86121</v>
      </c>
      <c r="F275">
        <v>377</v>
      </c>
      <c r="G275">
        <f t="shared" si="16"/>
        <v>293.4637967450159</v>
      </c>
      <c r="H275">
        <f t="shared" si="17"/>
        <v>7334.999999999998</v>
      </c>
    </row>
    <row r="276" spans="5:8" ht="12.75">
      <c r="E276">
        <v>86166</v>
      </c>
      <c r="F276">
        <v>378</v>
      </c>
      <c r="G276">
        <f t="shared" si="16"/>
        <v>293.5404571775414</v>
      </c>
      <c r="H276">
        <f t="shared" si="17"/>
        <v>7334.999999999998</v>
      </c>
    </row>
    <row r="277" spans="5:8" ht="12.75">
      <c r="E277">
        <v>86209</v>
      </c>
      <c r="F277">
        <v>379</v>
      </c>
      <c r="G277">
        <f t="shared" si="16"/>
        <v>293.6136917788406</v>
      </c>
      <c r="H277">
        <f t="shared" si="17"/>
        <v>7335</v>
      </c>
    </row>
    <row r="278" spans="5:8" ht="12.75">
      <c r="E278">
        <v>86250</v>
      </c>
      <c r="F278">
        <v>380</v>
      </c>
      <c r="G278">
        <f t="shared" si="16"/>
        <v>293.6835031117683</v>
      </c>
      <c r="H278">
        <f t="shared" si="17"/>
        <v>7335</v>
      </c>
    </row>
    <row r="279" spans="5:8" ht="12.75">
      <c r="E279">
        <v>86289</v>
      </c>
      <c r="F279">
        <v>381</v>
      </c>
      <c r="G279">
        <f t="shared" si="16"/>
        <v>293.749893617002</v>
      </c>
      <c r="H279">
        <f t="shared" si="17"/>
        <v>7335</v>
      </c>
    </row>
    <row r="280" spans="5:8" ht="12.75">
      <c r="E280">
        <v>86326</v>
      </c>
      <c r="F280">
        <v>382</v>
      </c>
      <c r="G280">
        <f t="shared" si="16"/>
        <v>293.81286561347173</v>
      </c>
      <c r="H280">
        <f t="shared" si="17"/>
        <v>7334.999999999998</v>
      </c>
    </row>
    <row r="281" spans="5:8" ht="12.75">
      <c r="E281">
        <v>86361</v>
      </c>
      <c r="F281">
        <v>383</v>
      </c>
      <c r="G281">
        <f t="shared" si="16"/>
        <v>293.872421298767</v>
      </c>
      <c r="H281">
        <f t="shared" si="17"/>
        <v>7334.999999999998</v>
      </c>
    </row>
    <row r="282" spans="5:8" ht="12.75">
      <c r="E282">
        <v>86394</v>
      </c>
      <c r="F282">
        <v>384</v>
      </c>
      <c r="G282">
        <f t="shared" si="16"/>
        <v>293.92856274952254</v>
      </c>
      <c r="H282">
        <f t="shared" si="17"/>
        <v>7335</v>
      </c>
    </row>
    <row r="283" spans="5:8" ht="12.75">
      <c r="E283">
        <v>86425</v>
      </c>
      <c r="F283">
        <v>385</v>
      </c>
      <c r="G283">
        <f t="shared" si="16"/>
        <v>293.981291921782</v>
      </c>
      <c r="H283">
        <f t="shared" si="17"/>
        <v>7335</v>
      </c>
    </row>
    <row r="284" spans="5:8" ht="12.75">
      <c r="E284">
        <v>86454</v>
      </c>
      <c r="F284">
        <v>386</v>
      </c>
      <c r="G284">
        <f t="shared" si="16"/>
        <v>294.03061065134017</v>
      </c>
      <c r="H284">
        <f t="shared" si="17"/>
        <v>7335</v>
      </c>
    </row>
    <row r="285" spans="5:8" ht="12.75">
      <c r="E285">
        <v>86481</v>
      </c>
      <c r="F285">
        <v>387</v>
      </c>
      <c r="G285">
        <f t="shared" si="16"/>
        <v>294.07652065406376</v>
      </c>
      <c r="H285">
        <f t="shared" si="17"/>
        <v>7334.999999999998</v>
      </c>
    </row>
    <row r="286" spans="5:8" ht="12.75">
      <c r="E286">
        <v>86506</v>
      </c>
      <c r="F286">
        <v>388</v>
      </c>
      <c r="G286">
        <f t="shared" si="16"/>
        <v>294.11902352619086</v>
      </c>
      <c r="H286">
        <f t="shared" si="17"/>
        <v>7334.999999999998</v>
      </c>
    </row>
    <row r="287" spans="5:8" ht="12.75">
      <c r="E287">
        <v>86529</v>
      </c>
      <c r="F287">
        <v>389</v>
      </c>
      <c r="G287">
        <f t="shared" si="16"/>
        <v>294.15812074460905</v>
      </c>
      <c r="H287">
        <f t="shared" si="17"/>
        <v>7335</v>
      </c>
    </row>
    <row r="288" spans="5:8" ht="12.75">
      <c r="E288">
        <v>86550</v>
      </c>
      <c r="F288">
        <v>390</v>
      </c>
      <c r="G288">
        <f t="shared" si="16"/>
        <v>294.193813667113</v>
      </c>
      <c r="H288">
        <f t="shared" si="17"/>
        <v>7335</v>
      </c>
    </row>
    <row r="289" spans="5:8" ht="12.75">
      <c r="E289">
        <v>86569</v>
      </c>
      <c r="F289">
        <v>391</v>
      </c>
      <c r="G289">
        <f t="shared" si="16"/>
        <v>294.22610353264037</v>
      </c>
      <c r="H289">
        <f t="shared" si="17"/>
        <v>7335</v>
      </c>
    </row>
    <row r="290" spans="5:8" ht="12.75">
      <c r="E290">
        <v>86586</v>
      </c>
      <c r="F290">
        <v>392</v>
      </c>
      <c r="G290">
        <f t="shared" si="16"/>
        <v>294.25499146148735</v>
      </c>
      <c r="H290">
        <f t="shared" si="17"/>
        <v>7334.999999999998</v>
      </c>
    </row>
    <row r="291" spans="5:8" ht="12.75">
      <c r="E291">
        <v>86601</v>
      </c>
      <c r="F291">
        <v>393</v>
      </c>
      <c r="G291">
        <f t="shared" si="16"/>
        <v>294.2804784555034</v>
      </c>
      <c r="H291">
        <f t="shared" si="17"/>
        <v>7334.999999999998</v>
      </c>
    </row>
    <row r="292" spans="5:8" ht="12.75">
      <c r="E292">
        <v>86614</v>
      </c>
      <c r="F292">
        <v>394</v>
      </c>
      <c r="G292">
        <f t="shared" si="16"/>
        <v>294.3025653982649</v>
      </c>
      <c r="H292">
        <f t="shared" si="17"/>
        <v>7335</v>
      </c>
    </row>
    <row r="293" spans="5:8" ht="12.75">
      <c r="E293">
        <v>86625</v>
      </c>
      <c r="F293">
        <v>395</v>
      </c>
      <c r="G293">
        <f t="shared" si="16"/>
        <v>294.32125305522874</v>
      </c>
      <c r="H293">
        <f t="shared" si="17"/>
        <v>7335</v>
      </c>
    </row>
    <row r="294" spans="5:8" ht="12.75">
      <c r="E294">
        <v>86634</v>
      </c>
      <c r="F294">
        <v>396</v>
      </c>
      <c r="G294">
        <f t="shared" si="16"/>
        <v>294.33654207386485</v>
      </c>
      <c r="H294">
        <f t="shared" si="17"/>
        <v>7335</v>
      </c>
    </row>
    <row r="295" spans="5:8" ht="12.75">
      <c r="E295">
        <v>86641</v>
      </c>
      <c r="F295">
        <v>397</v>
      </c>
      <c r="G295">
        <f t="shared" si="16"/>
        <v>294.3484329837684</v>
      </c>
      <c r="H295">
        <f t="shared" si="17"/>
        <v>7334.999999999998</v>
      </c>
    </row>
    <row r="296" spans="5:8" ht="12.75">
      <c r="E296">
        <v>86646</v>
      </c>
      <c r="F296">
        <v>398</v>
      </c>
      <c r="G296">
        <f t="shared" si="16"/>
        <v>294.35692619675183</v>
      </c>
      <c r="H296">
        <f t="shared" si="17"/>
        <v>7334.999999999998</v>
      </c>
    </row>
    <row r="297" spans="5:8" ht="12.75">
      <c r="E297">
        <v>86649</v>
      </c>
      <c r="F297">
        <v>399</v>
      </c>
      <c r="G297">
        <f t="shared" si="16"/>
        <v>294.3620220069158</v>
      </c>
      <c r="H297">
        <f t="shared" si="17"/>
        <v>7335</v>
      </c>
    </row>
    <row r="298" spans="5:8" ht="12.75">
      <c r="E298">
        <v>86650</v>
      </c>
      <c r="F298">
        <v>400</v>
      </c>
      <c r="G298">
        <f t="shared" si="16"/>
        <v>294.3637205907005</v>
      </c>
      <c r="H298">
        <f t="shared" si="17"/>
        <v>7335</v>
      </c>
    </row>
    <row r="299" spans="5:8" ht="12.75">
      <c r="E299">
        <v>86649</v>
      </c>
      <c r="F299">
        <v>401</v>
      </c>
      <c r="G299">
        <f t="shared" si="16"/>
        <v>294.3620220069158</v>
      </c>
      <c r="H299">
        <f t="shared" si="17"/>
        <v>7335</v>
      </c>
    </row>
    <row r="300" spans="5:8" ht="12.75">
      <c r="E300">
        <v>86646</v>
      </c>
      <c r="F300">
        <v>402</v>
      </c>
      <c r="G300">
        <f t="shared" si="16"/>
        <v>294.35692619675183</v>
      </c>
      <c r="H300">
        <f t="shared" si="17"/>
        <v>7334.999999999998</v>
      </c>
    </row>
    <row r="301" spans="5:8" ht="12.75">
      <c r="E301">
        <v>86641</v>
      </c>
      <c r="F301">
        <v>403</v>
      </c>
      <c r="G301">
        <f t="shared" si="16"/>
        <v>294.3484329837684</v>
      </c>
      <c r="H301">
        <f t="shared" si="17"/>
        <v>7334.999999999998</v>
      </c>
    </row>
    <row r="302" spans="5:8" ht="12.75">
      <c r="E302">
        <v>86634</v>
      </c>
      <c r="F302">
        <v>404</v>
      </c>
      <c r="G302">
        <f t="shared" si="16"/>
        <v>294.33654207386485</v>
      </c>
      <c r="H302">
        <f t="shared" si="17"/>
        <v>7335</v>
      </c>
    </row>
    <row r="303" spans="5:8" ht="12.75">
      <c r="E303">
        <v>86625</v>
      </c>
      <c r="F303">
        <v>405</v>
      </c>
      <c r="G303">
        <f t="shared" si="16"/>
        <v>294.32125305522874</v>
      </c>
      <c r="H303">
        <f t="shared" si="17"/>
        <v>7335</v>
      </c>
    </row>
    <row r="304" spans="5:8" ht="12.75">
      <c r="E304">
        <v>86614</v>
      </c>
      <c r="F304">
        <v>406</v>
      </c>
      <c r="G304">
        <f t="shared" si="16"/>
        <v>294.3025653982649</v>
      </c>
      <c r="H304">
        <f t="shared" si="17"/>
        <v>7334.999999999998</v>
      </c>
    </row>
    <row r="305" spans="5:8" ht="12.75">
      <c r="E305">
        <v>86601</v>
      </c>
      <c r="F305">
        <v>407</v>
      </c>
      <c r="G305">
        <f t="shared" si="16"/>
        <v>294.2804784555034</v>
      </c>
      <c r="H305">
        <f t="shared" si="17"/>
        <v>7334.999999999998</v>
      </c>
    </row>
    <row r="306" spans="5:8" ht="12.75">
      <c r="E306">
        <v>86586</v>
      </c>
      <c r="F306">
        <v>408</v>
      </c>
      <c r="G306">
        <f t="shared" si="16"/>
        <v>294.25499146148735</v>
      </c>
      <c r="H306">
        <f t="shared" si="17"/>
        <v>7334.999999999998</v>
      </c>
    </row>
    <row r="307" spans="5:8" ht="12.75">
      <c r="E307">
        <v>86569</v>
      </c>
      <c r="F307">
        <v>409</v>
      </c>
      <c r="G307">
        <f t="shared" si="16"/>
        <v>294.22610353264037</v>
      </c>
      <c r="H307">
        <f t="shared" si="17"/>
        <v>7334.999999999998</v>
      </c>
    </row>
    <row r="308" spans="5:8" ht="12.75">
      <c r="E308">
        <v>86550</v>
      </c>
      <c r="F308">
        <v>410</v>
      </c>
      <c r="G308">
        <f t="shared" si="16"/>
        <v>294.193813667113</v>
      </c>
      <c r="H308">
        <f t="shared" si="17"/>
        <v>7335</v>
      </c>
    </row>
    <row r="309" spans="5:8" ht="12.75">
      <c r="E309">
        <v>86529</v>
      </c>
      <c r="F309">
        <v>411</v>
      </c>
      <c r="G309">
        <f t="shared" si="16"/>
        <v>294.15812074460905</v>
      </c>
      <c r="H309">
        <f t="shared" si="17"/>
        <v>7334.999999999998</v>
      </c>
    </row>
    <row r="310" spans="5:8" ht="12.75">
      <c r="E310">
        <v>86506</v>
      </c>
      <c r="F310">
        <v>412</v>
      </c>
      <c r="G310">
        <f t="shared" si="16"/>
        <v>294.11902352619086</v>
      </c>
      <c r="H310">
        <f t="shared" si="17"/>
        <v>7334.999999999998</v>
      </c>
    </row>
    <row r="311" spans="5:8" ht="12.75">
      <c r="E311">
        <v>86481</v>
      </c>
      <c r="F311">
        <v>413</v>
      </c>
      <c r="G311">
        <f t="shared" si="16"/>
        <v>294.07652065406376</v>
      </c>
      <c r="H311">
        <f t="shared" si="17"/>
        <v>7334.999999999998</v>
      </c>
    </row>
    <row r="312" spans="5:8" ht="12.75">
      <c r="E312">
        <v>86454</v>
      </c>
      <c r="F312">
        <v>414</v>
      </c>
      <c r="G312">
        <f t="shared" si="16"/>
        <v>294.03061065134017</v>
      </c>
      <c r="H312">
        <f t="shared" si="17"/>
        <v>7334.999999999998</v>
      </c>
    </row>
    <row r="313" spans="5:8" ht="12.75">
      <c r="E313">
        <v>86425</v>
      </c>
      <c r="F313">
        <v>415</v>
      </c>
      <c r="G313">
        <f t="shared" si="16"/>
        <v>293.981291921782</v>
      </c>
      <c r="H313">
        <f t="shared" si="17"/>
        <v>7335</v>
      </c>
    </row>
    <row r="314" spans="5:8" ht="12.75">
      <c r="E314">
        <v>86394</v>
      </c>
      <c r="F314">
        <v>416</v>
      </c>
      <c r="G314">
        <f t="shared" si="16"/>
        <v>293.92856274952254</v>
      </c>
      <c r="H314">
        <f t="shared" si="17"/>
        <v>7334.999999999998</v>
      </c>
    </row>
    <row r="315" spans="5:8" ht="12.75">
      <c r="E315">
        <v>86361</v>
      </c>
      <c r="F315">
        <v>417</v>
      </c>
      <c r="G315">
        <f t="shared" si="16"/>
        <v>293.872421298767</v>
      </c>
      <c r="H315">
        <f t="shared" si="17"/>
        <v>7334.999999999998</v>
      </c>
    </row>
    <row r="316" spans="5:8" ht="12.75">
      <c r="E316">
        <v>86326</v>
      </c>
      <c r="F316">
        <v>418</v>
      </c>
      <c r="G316">
        <f t="shared" si="16"/>
        <v>293.81286561347173</v>
      </c>
      <c r="H316">
        <f t="shared" si="17"/>
        <v>7334.999999999998</v>
      </c>
    </row>
    <row r="317" spans="5:8" ht="12.75">
      <c r="E317">
        <v>86289</v>
      </c>
      <c r="F317">
        <v>419</v>
      </c>
      <c r="G317">
        <f t="shared" si="16"/>
        <v>293.749893617002</v>
      </c>
      <c r="H317">
        <f t="shared" si="17"/>
        <v>7334.999999999998</v>
      </c>
    </row>
    <row r="318" spans="5:8" ht="12.75">
      <c r="E318">
        <v>86250</v>
      </c>
      <c r="F318">
        <v>420</v>
      </c>
      <c r="G318">
        <f t="shared" si="16"/>
        <v>293.6835031117683</v>
      </c>
      <c r="H318">
        <f t="shared" si="17"/>
        <v>7335</v>
      </c>
    </row>
    <row r="319" spans="5:8" ht="12.75">
      <c r="E319">
        <v>86209</v>
      </c>
      <c r="F319">
        <v>421</v>
      </c>
      <c r="G319">
        <f t="shared" si="16"/>
        <v>293.6136917788406</v>
      </c>
      <c r="H319">
        <f t="shared" si="17"/>
        <v>7334.999999999998</v>
      </c>
    </row>
    <row r="320" spans="5:8" ht="12.75">
      <c r="E320">
        <v>86166</v>
      </c>
      <c r="F320">
        <v>422</v>
      </c>
      <c r="G320">
        <f t="shared" si="16"/>
        <v>293.5404571775414</v>
      </c>
      <c r="H320">
        <f t="shared" si="17"/>
        <v>7334.999999999998</v>
      </c>
    </row>
    <row r="321" spans="5:8" ht="12.75">
      <c r="E321">
        <v>86121</v>
      </c>
      <c r="F321">
        <v>423</v>
      </c>
      <c r="G321">
        <f t="shared" si="16"/>
        <v>293.4637967450159</v>
      </c>
      <c r="H321">
        <f t="shared" si="17"/>
        <v>7334.999999999998</v>
      </c>
    </row>
    <row r="322" spans="5:8" ht="12.75">
      <c r="E322">
        <v>86074</v>
      </c>
      <c r="F322">
        <v>424</v>
      </c>
      <c r="G322">
        <f t="shared" si="16"/>
        <v>293.38370779578065</v>
      </c>
      <c r="H322">
        <f t="shared" si="17"/>
        <v>7334.999999999998</v>
      </c>
    </row>
    <row r="323" spans="5:8" ht="12.75">
      <c r="E323">
        <v>86025</v>
      </c>
      <c r="F323">
        <v>425</v>
      </c>
      <c r="G323">
        <f t="shared" si="16"/>
        <v>293.3001875212493</v>
      </c>
      <c r="H323">
        <f t="shared" si="17"/>
        <v>7335</v>
      </c>
    </row>
    <row r="324" spans="5:8" ht="12.75">
      <c r="E324">
        <v>85974</v>
      </c>
      <c r="F324">
        <v>426</v>
      </c>
      <c r="G324">
        <f t="shared" si="16"/>
        <v>293.213232989236</v>
      </c>
      <c r="H324">
        <f t="shared" si="17"/>
        <v>7334.999999999998</v>
      </c>
    </row>
    <row r="325" spans="5:8" ht="12.75">
      <c r="E325">
        <v>85921</v>
      </c>
      <c r="F325">
        <v>427</v>
      </c>
      <c r="G325">
        <f aca="true" t="shared" si="18" ref="G325:G388">SQRT(E325)</f>
        <v>293.12284114343595</v>
      </c>
      <c r="H325">
        <f aca="true" t="shared" si="19" ref="H325:H388">80*F325-0.1*F325^2-0.1*E325</f>
        <v>7334.999999999998</v>
      </c>
    </row>
    <row r="326" spans="5:8" ht="12.75">
      <c r="E326">
        <v>85866</v>
      </c>
      <c r="F326">
        <v>428</v>
      </c>
      <c r="G326">
        <f t="shared" si="18"/>
        <v>293.02900880288286</v>
      </c>
      <c r="H326">
        <f t="shared" si="19"/>
        <v>7334.999999999998</v>
      </c>
    </row>
    <row r="327" spans="5:8" ht="12.75">
      <c r="E327">
        <v>85809</v>
      </c>
      <c r="F327">
        <v>429</v>
      </c>
      <c r="G327">
        <f t="shared" si="18"/>
        <v>292.9317326613831</v>
      </c>
      <c r="H327">
        <f t="shared" si="19"/>
        <v>7334.999999999998</v>
      </c>
    </row>
    <row r="328" spans="5:8" ht="12.75">
      <c r="E328">
        <v>85750</v>
      </c>
      <c r="F328">
        <v>430</v>
      </c>
      <c r="G328">
        <f t="shared" si="18"/>
        <v>292.8310092869264</v>
      </c>
      <c r="H328">
        <f t="shared" si="19"/>
        <v>7335</v>
      </c>
    </row>
    <row r="329" spans="5:8" ht="12.75">
      <c r="E329">
        <v>85689</v>
      </c>
      <c r="F329">
        <v>431</v>
      </c>
      <c r="G329">
        <f t="shared" si="18"/>
        <v>292.72683512107324</v>
      </c>
      <c r="H329">
        <f t="shared" si="19"/>
        <v>7334.999999999998</v>
      </c>
    </row>
    <row r="330" spans="5:8" ht="12.75">
      <c r="E330">
        <v>85626</v>
      </c>
      <c r="F330">
        <v>432</v>
      </c>
      <c r="G330">
        <f t="shared" si="18"/>
        <v>292.61920647831715</v>
      </c>
      <c r="H330">
        <f t="shared" si="19"/>
        <v>7334.999999999998</v>
      </c>
    </row>
    <row r="331" spans="5:8" ht="12.75">
      <c r="E331">
        <v>85561</v>
      </c>
      <c r="F331">
        <v>433</v>
      </c>
      <c r="G331">
        <f t="shared" si="18"/>
        <v>292.5081195454239</v>
      </c>
      <c r="H331">
        <f t="shared" si="19"/>
        <v>7334.999999999998</v>
      </c>
    </row>
    <row r="332" spans="5:8" ht="12.75">
      <c r="E332">
        <v>85494</v>
      </c>
      <c r="F332">
        <v>434</v>
      </c>
      <c r="G332">
        <f t="shared" si="18"/>
        <v>292.39357038074553</v>
      </c>
      <c r="H332">
        <f t="shared" si="19"/>
        <v>7334.999999999998</v>
      </c>
    </row>
    <row r="333" spans="5:8" ht="12.75">
      <c r="E333">
        <v>85425</v>
      </c>
      <c r="F333">
        <v>435</v>
      </c>
      <c r="G333">
        <f t="shared" si="18"/>
        <v>292.27555491350967</v>
      </c>
      <c r="H333">
        <f t="shared" si="19"/>
        <v>7335</v>
      </c>
    </row>
    <row r="334" spans="5:8" ht="12.75">
      <c r="E334">
        <v>85354</v>
      </c>
      <c r="F334">
        <v>436</v>
      </c>
      <c r="G334">
        <f t="shared" si="18"/>
        <v>292.15406894308353</v>
      </c>
      <c r="H334">
        <f t="shared" si="19"/>
        <v>7334.999999999998</v>
      </c>
    </row>
    <row r="335" spans="5:8" ht="12.75">
      <c r="E335">
        <v>85281</v>
      </c>
      <c r="F335">
        <v>437</v>
      </c>
      <c r="G335">
        <f t="shared" si="18"/>
        <v>292.02910813821285</v>
      </c>
      <c r="H335">
        <f t="shared" si="19"/>
        <v>7334.999999999998</v>
      </c>
    </row>
    <row r="336" spans="5:8" ht="12.75">
      <c r="E336">
        <v>85206</v>
      </c>
      <c r="F336">
        <v>438</v>
      </c>
      <c r="G336">
        <f t="shared" si="18"/>
        <v>291.90066803623455</v>
      </c>
      <c r="H336">
        <f t="shared" si="19"/>
        <v>7334.999999999998</v>
      </c>
    </row>
    <row r="337" spans="5:8" ht="12.75">
      <c r="E337">
        <v>85129</v>
      </c>
      <c r="F337">
        <v>439</v>
      </c>
      <c r="G337">
        <f t="shared" si="18"/>
        <v>291.76874404226373</v>
      </c>
      <c r="H337">
        <f t="shared" si="19"/>
        <v>7334.999999999998</v>
      </c>
    </row>
    <row r="338" spans="5:8" ht="12.75">
      <c r="E338">
        <v>85050</v>
      </c>
      <c r="F338">
        <v>440</v>
      </c>
      <c r="G338">
        <f t="shared" si="18"/>
        <v>291.6333314283537</v>
      </c>
      <c r="H338">
        <f t="shared" si="19"/>
        <v>7335</v>
      </c>
    </row>
    <row r="339" spans="5:8" ht="12.75">
      <c r="E339">
        <v>84969</v>
      </c>
      <c r="F339">
        <v>441</v>
      </c>
      <c r="G339">
        <f t="shared" si="18"/>
        <v>291.49442533262965</v>
      </c>
      <c r="H339">
        <f t="shared" si="19"/>
        <v>7334.999999999998</v>
      </c>
    </row>
    <row r="340" spans="5:8" ht="12.75">
      <c r="E340">
        <v>84886</v>
      </c>
      <c r="F340">
        <v>442</v>
      </c>
      <c r="G340">
        <f t="shared" si="18"/>
        <v>291.3520207583946</v>
      </c>
      <c r="H340">
        <f t="shared" si="19"/>
        <v>7334.999999999998</v>
      </c>
    </row>
    <row r="341" spans="5:8" ht="12.75">
      <c r="E341">
        <v>84801</v>
      </c>
      <c r="F341">
        <v>443</v>
      </c>
      <c r="G341">
        <f t="shared" si="18"/>
        <v>291.2061125732082</v>
      </c>
      <c r="H341">
        <f t="shared" si="19"/>
        <v>7334.999999999998</v>
      </c>
    </row>
    <row r="342" spans="5:8" ht="12.75">
      <c r="E342">
        <v>84714</v>
      </c>
      <c r="F342">
        <v>444</v>
      </c>
      <c r="G342">
        <f t="shared" si="18"/>
        <v>291.0566955079371</v>
      </c>
      <c r="H342">
        <f t="shared" si="19"/>
        <v>7334.999999999998</v>
      </c>
    </row>
    <row r="343" spans="5:8" ht="12.75">
      <c r="E343">
        <v>84625</v>
      </c>
      <c r="F343">
        <v>445</v>
      </c>
      <c r="G343">
        <f t="shared" si="18"/>
        <v>290.90376415577714</v>
      </c>
      <c r="H343">
        <f t="shared" si="19"/>
        <v>7335</v>
      </c>
    </row>
    <row r="344" spans="5:8" ht="12.75">
      <c r="E344">
        <v>84534</v>
      </c>
      <c r="F344">
        <v>446</v>
      </c>
      <c r="G344">
        <f t="shared" si="18"/>
        <v>290.7473129712466</v>
      </c>
      <c r="H344">
        <f t="shared" si="19"/>
        <v>7334.999999999998</v>
      </c>
    </row>
    <row r="345" spans="5:8" ht="12.75">
      <c r="E345">
        <v>84441</v>
      </c>
      <c r="F345">
        <v>447</v>
      </c>
      <c r="G345">
        <f t="shared" si="18"/>
        <v>290.5873362691499</v>
      </c>
      <c r="H345">
        <f t="shared" si="19"/>
        <v>7334.999999999998</v>
      </c>
    </row>
    <row r="346" spans="5:8" ht="12.75">
      <c r="E346">
        <v>84346</v>
      </c>
      <c r="F346">
        <v>448</v>
      </c>
      <c r="G346">
        <f t="shared" si="18"/>
        <v>290.423828223512</v>
      </c>
      <c r="H346">
        <f t="shared" si="19"/>
        <v>7334.999999999998</v>
      </c>
    </row>
    <row r="347" spans="5:8" ht="12.75">
      <c r="E347">
        <v>84249</v>
      </c>
      <c r="F347">
        <v>449</v>
      </c>
      <c r="G347">
        <f t="shared" si="18"/>
        <v>290.25678286648184</v>
      </c>
      <c r="H347">
        <f t="shared" si="19"/>
        <v>7334.999999999998</v>
      </c>
    </row>
    <row r="348" spans="5:8" ht="12.75">
      <c r="E348">
        <v>84150</v>
      </c>
      <c r="F348">
        <v>450</v>
      </c>
      <c r="G348">
        <f t="shared" si="18"/>
        <v>290.08619408720574</v>
      </c>
      <c r="H348">
        <f t="shared" si="19"/>
        <v>7335</v>
      </c>
    </row>
    <row r="349" spans="5:8" ht="12.75">
      <c r="E349">
        <v>84049</v>
      </c>
      <c r="F349">
        <v>451</v>
      </c>
      <c r="G349">
        <f t="shared" si="18"/>
        <v>289.9120556306688</v>
      </c>
      <c r="H349">
        <f t="shared" si="19"/>
        <v>7334.999999999998</v>
      </c>
    </row>
    <row r="350" spans="5:8" ht="12.75">
      <c r="E350">
        <v>83946</v>
      </c>
      <c r="F350">
        <v>452</v>
      </c>
      <c r="G350">
        <f t="shared" si="18"/>
        <v>289.7343610965051</v>
      </c>
      <c r="H350">
        <f t="shared" si="19"/>
        <v>7334.999999999998</v>
      </c>
    </row>
    <row r="351" spans="5:8" ht="12.75">
      <c r="E351">
        <v>83841</v>
      </c>
      <c r="F351">
        <v>453</v>
      </c>
      <c r="G351">
        <f t="shared" si="18"/>
        <v>289.5531039377751</v>
      </c>
      <c r="H351">
        <f t="shared" si="19"/>
        <v>7334.999999999998</v>
      </c>
    </row>
    <row r="352" spans="5:8" ht="12.75">
      <c r="E352">
        <v>83734</v>
      </c>
      <c r="F352">
        <v>454</v>
      </c>
      <c r="G352">
        <f t="shared" si="18"/>
        <v>289.3682774597105</v>
      </c>
      <c r="H352">
        <f t="shared" si="19"/>
        <v>7334.999999999998</v>
      </c>
    </row>
    <row r="353" spans="5:8" ht="12.75">
      <c r="E353">
        <v>83625</v>
      </c>
      <c r="F353">
        <v>455</v>
      </c>
      <c r="G353">
        <f t="shared" si="18"/>
        <v>289.1798748184251</v>
      </c>
      <c r="H353">
        <f t="shared" si="19"/>
        <v>7335</v>
      </c>
    </row>
    <row r="354" spans="5:8" ht="12.75">
      <c r="E354">
        <v>83514</v>
      </c>
      <c r="F354">
        <v>456</v>
      </c>
      <c r="G354">
        <f t="shared" si="18"/>
        <v>288.987889019592</v>
      </c>
      <c r="H354">
        <f t="shared" si="19"/>
        <v>7334.999999999998</v>
      </c>
    </row>
    <row r="355" spans="5:8" ht="12.75">
      <c r="E355">
        <v>83401</v>
      </c>
      <c r="F355">
        <v>457</v>
      </c>
      <c r="G355">
        <f t="shared" si="18"/>
        <v>288.7923129170858</v>
      </c>
      <c r="H355">
        <f t="shared" si="19"/>
        <v>7334.999999999998</v>
      </c>
    </row>
    <row r="356" spans="5:8" ht="12.75">
      <c r="E356">
        <v>83286</v>
      </c>
      <c r="F356">
        <v>458</v>
      </c>
      <c r="G356">
        <f t="shared" si="18"/>
        <v>288.5931392115897</v>
      </c>
      <c r="H356">
        <f t="shared" si="19"/>
        <v>7334.999999999998</v>
      </c>
    </row>
    <row r="357" spans="5:8" ht="12.75">
      <c r="E357">
        <v>83169</v>
      </c>
      <c r="F357">
        <v>459</v>
      </c>
      <c r="G357">
        <f t="shared" si="18"/>
        <v>288.39036044916617</v>
      </c>
      <c r="H357">
        <f t="shared" si="19"/>
        <v>7334.999999999998</v>
      </c>
    </row>
    <row r="358" spans="5:8" ht="12.75">
      <c r="E358">
        <v>83050</v>
      </c>
      <c r="F358">
        <v>460</v>
      </c>
      <c r="G358">
        <f t="shared" si="18"/>
        <v>288.1839690197912</v>
      </c>
      <c r="H358">
        <f t="shared" si="19"/>
        <v>7335</v>
      </c>
    </row>
    <row r="359" spans="5:8" ht="12.75">
      <c r="E359">
        <v>82929</v>
      </c>
      <c r="F359">
        <v>461</v>
      </c>
      <c r="G359">
        <f t="shared" si="18"/>
        <v>287.97395715585117</v>
      </c>
      <c r="H359">
        <f t="shared" si="19"/>
        <v>7334.999999999998</v>
      </c>
    </row>
    <row r="360" spans="5:8" ht="12.75">
      <c r="E360">
        <v>82806</v>
      </c>
      <c r="F360">
        <v>462</v>
      </c>
      <c r="G360">
        <f t="shared" si="18"/>
        <v>287.7603169306011</v>
      </c>
      <c r="H360">
        <f t="shared" si="19"/>
        <v>7334.999999999998</v>
      </c>
    </row>
    <row r="361" spans="5:8" ht="12.75">
      <c r="E361">
        <v>82681</v>
      </c>
      <c r="F361">
        <v>463</v>
      </c>
      <c r="G361">
        <f t="shared" si="18"/>
        <v>287.5430402565849</v>
      </c>
      <c r="H361">
        <f t="shared" si="19"/>
        <v>7334.999999999998</v>
      </c>
    </row>
    <row r="362" spans="5:8" ht="12.75">
      <c r="E362">
        <v>82554</v>
      </c>
      <c r="F362">
        <v>464</v>
      </c>
      <c r="G362">
        <f t="shared" si="18"/>
        <v>287.3221188840149</v>
      </c>
      <c r="H362">
        <f t="shared" si="19"/>
        <v>7334.999999999998</v>
      </c>
    </row>
    <row r="363" spans="5:8" ht="12.75">
      <c r="E363">
        <v>82425</v>
      </c>
      <c r="F363">
        <v>465</v>
      </c>
      <c r="G363">
        <f t="shared" si="18"/>
        <v>287.0975443991118</v>
      </c>
      <c r="H363">
        <f t="shared" si="19"/>
        <v>7335</v>
      </c>
    </row>
    <row r="364" spans="5:8" ht="12.75">
      <c r="E364">
        <v>82294</v>
      </c>
      <c r="F364">
        <v>466</v>
      </c>
      <c r="G364">
        <f t="shared" si="18"/>
        <v>286.8693082224029</v>
      </c>
      <c r="H364">
        <f t="shared" si="19"/>
        <v>7334.999999999998</v>
      </c>
    </row>
    <row r="365" spans="5:8" ht="12.75">
      <c r="E365">
        <v>82161</v>
      </c>
      <c r="F365">
        <v>467</v>
      </c>
      <c r="G365">
        <f t="shared" si="18"/>
        <v>286.637401606978</v>
      </c>
      <c r="H365">
        <f t="shared" si="19"/>
        <v>7334.999999999998</v>
      </c>
    </row>
    <row r="366" spans="5:8" ht="12.75">
      <c r="E366">
        <v>82026</v>
      </c>
      <c r="F366">
        <v>468</v>
      </c>
      <c r="G366">
        <f t="shared" si="18"/>
        <v>286.40181563670296</v>
      </c>
      <c r="H366">
        <f t="shared" si="19"/>
        <v>7334.999999999998</v>
      </c>
    </row>
    <row r="367" spans="5:8" ht="12.75">
      <c r="E367">
        <v>81889</v>
      </c>
      <c r="F367">
        <v>469</v>
      </c>
      <c r="G367">
        <f t="shared" si="18"/>
        <v>286.16254122438875</v>
      </c>
      <c r="H367">
        <f t="shared" si="19"/>
        <v>7334.999999999997</v>
      </c>
    </row>
    <row r="368" spans="5:8" ht="12.75">
      <c r="E368">
        <v>81750</v>
      </c>
      <c r="F368">
        <v>470</v>
      </c>
      <c r="G368">
        <f t="shared" si="18"/>
        <v>285.9195691099159</v>
      </c>
      <c r="H368">
        <f t="shared" si="19"/>
        <v>7335</v>
      </c>
    </row>
    <row r="369" spans="5:8" ht="12.75">
      <c r="E369">
        <v>81609</v>
      </c>
      <c r="F369">
        <v>471</v>
      </c>
      <c r="G369">
        <f t="shared" si="18"/>
        <v>285.6728898583133</v>
      </c>
      <c r="H369">
        <f t="shared" si="19"/>
        <v>7334.999999999997</v>
      </c>
    </row>
    <row r="370" spans="5:8" ht="12.75">
      <c r="E370">
        <v>81466</v>
      </c>
      <c r="F370">
        <v>472</v>
      </c>
      <c r="G370">
        <f t="shared" si="18"/>
        <v>285.4224938577897</v>
      </c>
      <c r="H370">
        <f t="shared" si="19"/>
        <v>7334.999999999998</v>
      </c>
    </row>
    <row r="371" spans="5:8" ht="12.75">
      <c r="E371">
        <v>81321</v>
      </c>
      <c r="F371">
        <v>473</v>
      </c>
      <c r="G371">
        <f t="shared" si="18"/>
        <v>285.1683713177182</v>
      </c>
      <c r="H371">
        <f t="shared" si="19"/>
        <v>7334.999999999998</v>
      </c>
    </row>
    <row r="372" spans="5:8" ht="12.75">
      <c r="E372">
        <v>81174</v>
      </c>
      <c r="F372">
        <v>474</v>
      </c>
      <c r="G372">
        <f t="shared" si="18"/>
        <v>284.9105122665712</v>
      </c>
      <c r="H372">
        <f t="shared" si="19"/>
        <v>7334.999999999997</v>
      </c>
    </row>
    <row r="373" spans="5:8" ht="12.75">
      <c r="E373">
        <v>81025</v>
      </c>
      <c r="F373">
        <v>475</v>
      </c>
      <c r="G373">
        <f t="shared" si="18"/>
        <v>284.64890654980564</v>
      </c>
      <c r="H373">
        <f t="shared" si="19"/>
        <v>7335</v>
      </c>
    </row>
    <row r="374" spans="5:8" ht="12.75">
      <c r="E374">
        <v>80874</v>
      </c>
      <c r="F374">
        <v>476</v>
      </c>
      <c r="G374">
        <f t="shared" si="18"/>
        <v>284.3835438276976</v>
      </c>
      <c r="H374">
        <f t="shared" si="19"/>
        <v>7334.999999999997</v>
      </c>
    </row>
    <row r="375" spans="5:8" ht="12.75">
      <c r="E375">
        <v>80721</v>
      </c>
      <c r="F375">
        <v>477</v>
      </c>
      <c r="G375">
        <f t="shared" si="18"/>
        <v>284.1144135731237</v>
      </c>
      <c r="H375">
        <f t="shared" si="19"/>
        <v>7334.999999999998</v>
      </c>
    </row>
    <row r="376" spans="5:8" ht="12.75">
      <c r="E376">
        <v>80566</v>
      </c>
      <c r="F376">
        <v>478</v>
      </c>
      <c r="G376">
        <f t="shared" si="18"/>
        <v>283.8415050692904</v>
      </c>
      <c r="H376">
        <f t="shared" si="19"/>
        <v>7334.999999999998</v>
      </c>
    </row>
    <row r="377" spans="5:8" ht="12.75">
      <c r="E377">
        <v>80409</v>
      </c>
      <c r="F377">
        <v>479</v>
      </c>
      <c r="G377">
        <f t="shared" si="18"/>
        <v>283.56480740740733</v>
      </c>
      <c r="H377">
        <f t="shared" si="19"/>
        <v>7334.999999999997</v>
      </c>
    </row>
    <row r="378" spans="5:8" ht="12.75">
      <c r="E378">
        <v>80250</v>
      </c>
      <c r="F378">
        <v>480</v>
      </c>
      <c r="G378">
        <f t="shared" si="18"/>
        <v>283.2843094843059</v>
      </c>
      <c r="H378">
        <f t="shared" si="19"/>
        <v>7335</v>
      </c>
    </row>
    <row r="379" spans="5:8" ht="12.75">
      <c r="E379">
        <v>80089</v>
      </c>
      <c r="F379">
        <v>481</v>
      </c>
      <c r="G379">
        <f t="shared" si="18"/>
        <v>283</v>
      </c>
      <c r="H379">
        <f t="shared" si="19"/>
        <v>7334.999999999997</v>
      </c>
    </row>
    <row r="380" spans="5:8" ht="12.75">
      <c r="E380">
        <v>79926</v>
      </c>
      <c r="F380">
        <v>482</v>
      </c>
      <c r="G380">
        <f t="shared" si="18"/>
        <v>282.7118674551884</v>
      </c>
      <c r="H380">
        <f t="shared" si="19"/>
        <v>7334.999999999998</v>
      </c>
    </row>
    <row r="381" spans="5:8" ht="12.75">
      <c r="E381">
        <v>79761</v>
      </c>
      <c r="F381">
        <v>483</v>
      </c>
      <c r="G381">
        <f t="shared" si="18"/>
        <v>282.419900148697</v>
      </c>
      <c r="H381">
        <f t="shared" si="19"/>
        <v>7334.999999999998</v>
      </c>
    </row>
    <row r="382" spans="5:8" ht="12.75">
      <c r="E382">
        <v>79594</v>
      </c>
      <c r="F382">
        <v>484</v>
      </c>
      <c r="G382">
        <f t="shared" si="18"/>
        <v>282.1240861748603</v>
      </c>
      <c r="H382">
        <f t="shared" si="19"/>
        <v>7334.999999999997</v>
      </c>
    </row>
    <row r="383" spans="5:8" ht="12.75">
      <c r="E383">
        <v>79425</v>
      </c>
      <c r="F383">
        <v>485</v>
      </c>
      <c r="G383">
        <f t="shared" si="18"/>
        <v>281.82441342083905</v>
      </c>
      <c r="H383">
        <f t="shared" si="19"/>
        <v>7335</v>
      </c>
    </row>
    <row r="384" spans="5:8" ht="12.75">
      <c r="E384">
        <v>79254</v>
      </c>
      <c r="F384">
        <v>486</v>
      </c>
      <c r="G384">
        <f t="shared" si="18"/>
        <v>281.52086956387444</v>
      </c>
      <c r="H384">
        <f t="shared" si="19"/>
        <v>7334.999999999997</v>
      </c>
    </row>
    <row r="385" spans="5:8" ht="12.75">
      <c r="E385">
        <v>79081</v>
      </c>
      <c r="F385">
        <v>487</v>
      </c>
      <c r="G385">
        <f t="shared" si="18"/>
        <v>281.2134420684758</v>
      </c>
      <c r="H385">
        <f t="shared" si="19"/>
        <v>7334.999999999998</v>
      </c>
    </row>
    <row r="386" spans="5:8" ht="12.75">
      <c r="E386">
        <v>78906</v>
      </c>
      <c r="F386">
        <v>488</v>
      </c>
      <c r="G386">
        <f t="shared" si="18"/>
        <v>280.90211818354095</v>
      </c>
      <c r="H386">
        <f t="shared" si="19"/>
        <v>7334.999999999998</v>
      </c>
    </row>
    <row r="387" spans="5:8" ht="12.75">
      <c r="E387">
        <v>78729</v>
      </c>
      <c r="F387">
        <v>489</v>
      </c>
      <c r="G387">
        <f t="shared" si="18"/>
        <v>280.58688493940696</v>
      </c>
      <c r="H387">
        <f t="shared" si="19"/>
        <v>7334.999999999997</v>
      </c>
    </row>
    <row r="388" spans="5:8" ht="12.75">
      <c r="E388">
        <v>78550</v>
      </c>
      <c r="F388">
        <v>490</v>
      </c>
      <c r="G388">
        <f t="shared" si="18"/>
        <v>280.26772914483035</v>
      </c>
      <c r="H388">
        <f t="shared" si="19"/>
        <v>7335</v>
      </c>
    </row>
    <row r="389" spans="5:8" ht="12.75">
      <c r="E389">
        <v>78369</v>
      </c>
      <c r="F389">
        <v>491</v>
      </c>
      <c r="G389">
        <f aca="true" t="shared" si="20" ref="G389:G398">SQRT(E389)</f>
        <v>279.9446373838942</v>
      </c>
      <c r="H389">
        <f aca="true" t="shared" si="21" ref="H389:H398">80*F389-0.1*F389^2-0.1*E389</f>
        <v>7334.999999999997</v>
      </c>
    </row>
    <row r="390" spans="5:8" ht="12.75">
      <c r="E390">
        <v>78186</v>
      </c>
      <c r="F390">
        <v>492</v>
      </c>
      <c r="G390">
        <f t="shared" si="20"/>
        <v>279.61759601284035</v>
      </c>
      <c r="H390">
        <f t="shared" si="21"/>
        <v>7334.999999999998</v>
      </c>
    </row>
    <row r="391" spans="5:8" ht="12.75">
      <c r="E391">
        <v>78001</v>
      </c>
      <c r="F391">
        <v>493</v>
      </c>
      <c r="G391">
        <f t="shared" si="20"/>
        <v>279.28659115682586</v>
      </c>
      <c r="H391">
        <f t="shared" si="21"/>
        <v>7334.999999999998</v>
      </c>
    </row>
    <row r="392" spans="5:8" ht="12.75">
      <c r="E392">
        <v>77814</v>
      </c>
      <c r="F392">
        <v>494</v>
      </c>
      <c r="G392">
        <f t="shared" si="20"/>
        <v>278.95160870659987</v>
      </c>
      <c r="H392">
        <f t="shared" si="21"/>
        <v>7334.999999999997</v>
      </c>
    </row>
    <row r="393" spans="5:8" ht="12.75">
      <c r="E393">
        <v>77625</v>
      </c>
      <c r="F393">
        <v>495</v>
      </c>
      <c r="G393">
        <f t="shared" si="20"/>
        <v>278.61263431510065</v>
      </c>
      <c r="H393">
        <f t="shared" si="21"/>
        <v>7335</v>
      </c>
    </row>
    <row r="394" spans="5:8" ht="12.75">
      <c r="E394">
        <v>77434</v>
      </c>
      <c r="F394">
        <v>496</v>
      </c>
      <c r="G394">
        <f t="shared" si="20"/>
        <v>278.26965339396963</v>
      </c>
      <c r="H394">
        <f t="shared" si="21"/>
        <v>7334.999999999997</v>
      </c>
    </row>
    <row r="395" spans="5:8" ht="12.75">
      <c r="E395">
        <v>77241</v>
      </c>
      <c r="F395">
        <v>497</v>
      </c>
      <c r="G395">
        <f t="shared" si="20"/>
        <v>277.9226511099806</v>
      </c>
      <c r="H395">
        <f t="shared" si="21"/>
        <v>7334.999999999998</v>
      </c>
    </row>
    <row r="396" spans="5:8" ht="12.75">
      <c r="E396">
        <v>77046</v>
      </c>
      <c r="F396">
        <v>498</v>
      </c>
      <c r="G396">
        <f t="shared" si="20"/>
        <v>277.57161238138167</v>
      </c>
      <c r="H396">
        <f t="shared" si="21"/>
        <v>7334.999999999998</v>
      </c>
    </row>
    <row r="397" spans="5:8" ht="12.75">
      <c r="E397">
        <v>76849</v>
      </c>
      <c r="F397">
        <v>499</v>
      </c>
      <c r="G397">
        <f t="shared" si="20"/>
        <v>277.21652187414804</v>
      </c>
      <c r="H397">
        <f t="shared" si="21"/>
        <v>7334.999999999997</v>
      </c>
    </row>
    <row r="398" spans="5:8" ht="12.75">
      <c r="E398">
        <v>76650</v>
      </c>
      <c r="F398">
        <v>500</v>
      </c>
      <c r="G398">
        <f t="shared" si="20"/>
        <v>276.85736399814255</v>
      </c>
      <c r="H398">
        <f t="shared" si="21"/>
        <v>7335</v>
      </c>
    </row>
  </sheetData>
  <mergeCells count="6">
    <mergeCell ref="J1:L1"/>
    <mergeCell ref="J2:L2"/>
    <mergeCell ref="A2:C2"/>
    <mergeCell ref="A1:C1"/>
    <mergeCell ref="E1:G1"/>
    <mergeCell ref="E2:G2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Siegen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Investitionen unter Unsicherheit</dc:creator>
  <cp:keywords/>
  <dc:description/>
  <cp:lastModifiedBy>Boris Nöll</cp:lastModifiedBy>
  <cp:lastPrinted>2007-10-17T09:45:31Z</cp:lastPrinted>
  <dcterms:created xsi:type="dcterms:W3CDTF">2007-10-15T07:50:40Z</dcterms:created>
  <dcterms:modified xsi:type="dcterms:W3CDTF">2008-10-21T09:38:50Z</dcterms:modified>
  <cp:category/>
  <cp:version/>
  <cp:contentType/>
  <cp:contentStatus/>
</cp:coreProperties>
</file>